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Šios_darbaknygės" autoCompressPictures="0"/>
  <mc:AlternateContent xmlns:mc="http://schemas.openxmlformats.org/markup-compatibility/2006">
    <mc:Choice Requires="x15">
      <x15ac:absPath xmlns:x15ac="http://schemas.microsoft.com/office/spreadsheetml/2010/11/ac" url="https://d.docs.live.net/ef2bd763d1a1b78f/Stalinis kompiuteris/Monika 5/Monika 2/IJ komitetas/Reitingai/2024/"/>
    </mc:Choice>
  </mc:AlternateContent>
  <xr:revisionPtr revIDLastSave="406" documentId="8_{8032730B-F547-456C-9DC4-F58365FA931D}" xr6:coauthVersionLast="47" xr6:coauthVersionMax="47" xr10:uidLastSave="{292A8F99-F10A-4AB8-BEB9-4799D2576B03}"/>
  <bookViews>
    <workbookView xWindow="-120" yWindow="-120" windowWidth="29040" windowHeight="15720" activeTab="1" xr2:uid="{00000000-000D-0000-FFFF-FFFF00000000}"/>
  </bookViews>
  <sheets>
    <sheet name="Suaugusieji" sheetId="3" r:id="rId1"/>
    <sheet name="Jaunimas" sheetId="5" r:id="rId2"/>
    <sheet name="Vaikai" sheetId="6" r:id="rId3"/>
    <sheet name="Mėgėjų kategorija" sheetId="9" r:id="rId4"/>
    <sheet name="Važnyčiotojai" sheetId="8" r:id="rId5"/>
    <sheet name="Kinkiniai 2021" sheetId="4" state="hidden" r:id="rId6"/>
    <sheet name="klausimai" sheetId="7" state="hidden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6" l="1"/>
  <c r="AR8" i="6"/>
  <c r="AV5" i="5"/>
  <c r="CN5" i="3"/>
  <c r="CJ5" i="3"/>
  <c r="D5" i="3" s="1"/>
  <c r="CF5" i="3"/>
  <c r="AR5" i="5"/>
  <c r="AV53" i="5"/>
  <c r="AZ53" i="5"/>
  <c r="AV61" i="5"/>
  <c r="AZ61" i="5"/>
  <c r="AV67" i="5"/>
  <c r="AZ67" i="5"/>
  <c r="AV73" i="5"/>
  <c r="AZ73" i="5"/>
  <c r="AV74" i="5"/>
  <c r="AZ74" i="5"/>
  <c r="AV75" i="5"/>
  <c r="AZ75" i="5"/>
  <c r="AV76" i="5"/>
  <c r="AZ76" i="5"/>
  <c r="AV77" i="5"/>
  <c r="AZ77" i="5"/>
  <c r="AV78" i="5"/>
  <c r="AZ78" i="5"/>
  <c r="AV79" i="5"/>
  <c r="AZ79" i="5"/>
  <c r="AV80" i="5"/>
  <c r="AZ80" i="5"/>
  <c r="AV81" i="5"/>
  <c r="AZ81" i="5"/>
  <c r="AV82" i="5"/>
  <c r="AZ82" i="5"/>
  <c r="AV83" i="5"/>
  <c r="AZ83" i="5"/>
  <c r="AV84" i="5"/>
  <c r="AZ84" i="5"/>
  <c r="AV85" i="5"/>
  <c r="AZ85" i="5"/>
  <c r="AV86" i="5"/>
  <c r="AZ86" i="5"/>
  <c r="AV87" i="5"/>
  <c r="AZ87" i="5"/>
  <c r="AV88" i="5"/>
  <c r="AZ88" i="5"/>
  <c r="AV89" i="5"/>
  <c r="AZ89" i="5"/>
  <c r="AV90" i="5"/>
  <c r="AZ90" i="5"/>
  <c r="AV91" i="5"/>
  <c r="AZ91" i="5"/>
  <c r="AV92" i="5"/>
  <c r="AZ92" i="5"/>
  <c r="AV93" i="5"/>
  <c r="AZ93" i="5"/>
  <c r="AV94" i="5"/>
  <c r="AZ94" i="5"/>
  <c r="AV95" i="5"/>
  <c r="AZ95" i="5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4" i="3"/>
  <c r="D13" i="3"/>
  <c r="D12" i="3"/>
  <c r="D11" i="3"/>
  <c r="D10" i="3"/>
  <c r="D9" i="3"/>
  <c r="D8" i="3"/>
  <c r="D7" i="3"/>
  <c r="D6" i="3"/>
  <c r="CB6" i="3"/>
  <c r="BX5" i="3"/>
  <c r="BT5" i="3"/>
  <c r="BP5" i="3"/>
  <c r="BL5" i="3"/>
  <c r="AN32" i="6" l="1"/>
  <c r="D32" i="6" s="1"/>
  <c r="AN28" i="6"/>
  <c r="D28" i="6" s="1"/>
  <c r="AN17" i="3"/>
  <c r="D17" i="3" s="1"/>
  <c r="AN16" i="6"/>
  <c r="D16" i="6" s="1"/>
  <c r="AN24" i="3"/>
  <c r="AN23" i="3"/>
  <c r="AN7" i="6"/>
  <c r="H6" i="3"/>
  <c r="L6" i="3"/>
  <c r="T6" i="3"/>
  <c r="X6" i="3"/>
  <c r="AR6" i="3"/>
  <c r="AN16" i="3"/>
  <c r="D16" i="3" s="1"/>
  <c r="AN8" i="6"/>
  <c r="AN15" i="5"/>
  <c r="AN29" i="5"/>
  <c r="D29" i="5" s="1"/>
  <c r="AN21" i="6"/>
  <c r="D21" i="6" s="1"/>
  <c r="AN11" i="3"/>
  <c r="AN9" i="3"/>
  <c r="AN47" i="5"/>
  <c r="AN48" i="5"/>
  <c r="AN25" i="5"/>
  <c r="D25" i="5" s="1"/>
  <c r="AN49" i="5"/>
  <c r="AN23" i="5"/>
  <c r="AN10" i="5"/>
  <c r="AN7" i="3"/>
  <c r="AJ18" i="6"/>
  <c r="AJ12" i="6"/>
  <c r="AJ15" i="6"/>
  <c r="AJ27" i="6"/>
  <c r="D27" i="6" s="1"/>
  <c r="AJ11" i="3"/>
  <c r="AJ23" i="5"/>
  <c r="AJ19" i="5"/>
  <c r="AJ28" i="3"/>
  <c r="AJ34" i="5"/>
  <c r="D34" i="5" s="1"/>
  <c r="AF31" i="5"/>
  <c r="D31" i="5" s="1"/>
  <c r="AJ21" i="3"/>
  <c r="AJ30" i="5"/>
  <c r="D30" i="5" s="1"/>
  <c r="AJ9" i="5"/>
  <c r="AJ8" i="6"/>
  <c r="O13" i="8"/>
  <c r="C13" i="8" s="1"/>
  <c r="AF37" i="5"/>
  <c r="AF24" i="5"/>
  <c r="AF27" i="3"/>
  <c r="AF26" i="6"/>
  <c r="D26" i="6" s="1"/>
  <c r="AF26" i="3"/>
  <c r="O9" i="8"/>
  <c r="AF8" i="6"/>
  <c r="AF14" i="5"/>
  <c r="AF17" i="6"/>
  <c r="D17" i="6" s="1"/>
  <c r="AF11" i="3"/>
  <c r="AF23" i="5"/>
  <c r="AF10" i="5"/>
  <c r="D10" i="5" s="1"/>
  <c r="AB29" i="6"/>
  <c r="D29" i="6" s="1"/>
  <c r="AB31" i="3"/>
  <c r="D31" i="3" s="1"/>
  <c r="AB18" i="5"/>
  <c r="AB24" i="5"/>
  <c r="D24" i="5" s="1"/>
  <c r="AB14" i="5"/>
  <c r="D14" i="5" s="1"/>
  <c r="AB9" i="5"/>
  <c r="AB21" i="5"/>
  <c r="D21" i="5" s="1"/>
  <c r="AB10" i="3"/>
  <c r="AB10" i="9"/>
  <c r="X10" i="9"/>
  <c r="X15" i="5"/>
  <c r="T38" i="5"/>
  <c r="T39" i="5"/>
  <c r="T40" i="5"/>
  <c r="T41" i="5"/>
  <c r="T42" i="5"/>
  <c r="X38" i="5"/>
  <c r="X39" i="5"/>
  <c r="X40" i="5"/>
  <c r="X41" i="5"/>
  <c r="X42" i="5"/>
  <c r="X32" i="5"/>
  <c r="D32" i="5" s="1"/>
  <c r="X11" i="3"/>
  <c r="G6" i="8"/>
  <c r="C6" i="8" s="1"/>
  <c r="X24" i="6"/>
  <c r="X8" i="6"/>
  <c r="H93" i="5"/>
  <c r="L93" i="5"/>
  <c r="P93" i="5"/>
  <c r="T93" i="5"/>
  <c r="X93" i="5"/>
  <c r="AB93" i="5"/>
  <c r="AR93" i="5"/>
  <c r="X22" i="5"/>
  <c r="X9" i="5"/>
  <c r="X7" i="5"/>
  <c r="H42" i="3"/>
  <c r="L42" i="3"/>
  <c r="P42" i="3"/>
  <c r="T42" i="3"/>
  <c r="X42" i="3"/>
  <c r="T18" i="6"/>
  <c r="T27" i="5"/>
  <c r="T12" i="6"/>
  <c r="T14" i="6"/>
  <c r="T19" i="5"/>
  <c r="T23" i="6"/>
  <c r="T12" i="5"/>
  <c r="T15" i="6"/>
  <c r="T11" i="3"/>
  <c r="T29" i="3"/>
  <c r="T8" i="6"/>
  <c r="T13" i="6"/>
  <c r="T20" i="3"/>
  <c r="T19" i="3"/>
  <c r="T18" i="5"/>
  <c r="T10" i="3"/>
  <c r="P12" i="6"/>
  <c r="P27" i="5"/>
  <c r="P19" i="5"/>
  <c r="P22" i="3"/>
  <c r="P14" i="6"/>
  <c r="P7" i="5"/>
  <c r="P12" i="5"/>
  <c r="P30" i="3"/>
  <c r="P8" i="6"/>
  <c r="P13" i="6"/>
  <c r="P22" i="6"/>
  <c r="P16" i="5"/>
  <c r="D16" i="5" s="1"/>
  <c r="L42" i="6"/>
  <c r="D42" i="6" s="1"/>
  <c r="L41" i="6"/>
  <c r="D41" i="6" s="1"/>
  <c r="L40" i="6"/>
  <c r="D40" i="6" s="1"/>
  <c r="L39" i="6"/>
  <c r="D39" i="6" s="1"/>
  <c r="L38" i="6"/>
  <c r="D38" i="6" s="1"/>
  <c r="L30" i="6"/>
  <c r="D30" i="6" s="1"/>
  <c r="L36" i="5"/>
  <c r="D36" i="5" s="1"/>
  <c r="L33" i="5"/>
  <c r="D33" i="5" s="1"/>
  <c r="L22" i="5"/>
  <c r="L9" i="5"/>
  <c r="D9" i="5" s="1"/>
  <c r="L12" i="5"/>
  <c r="L7" i="5"/>
  <c r="L28" i="5"/>
  <c r="D28" i="5" s="1"/>
  <c r="BD5" i="3"/>
  <c r="AV5" i="3"/>
  <c r="AB5" i="9"/>
  <c r="AB11" i="9"/>
  <c r="X9" i="9"/>
  <c r="T5" i="9"/>
  <c r="T11" i="9"/>
  <c r="T9" i="9"/>
  <c r="P5" i="9"/>
  <c r="P11" i="9"/>
  <c r="P8" i="9"/>
  <c r="L5" i="9"/>
  <c r="L11" i="9"/>
  <c r="L6" i="9"/>
  <c r="D6" i="9" s="1"/>
  <c r="L8" i="9"/>
  <c r="AJ11" i="6"/>
  <c r="AJ10" i="6"/>
  <c r="AF7" i="6"/>
  <c r="AF20" i="6"/>
  <c r="AF43" i="6"/>
  <c r="AF44" i="6"/>
  <c r="AF45" i="6"/>
  <c r="AF46" i="6"/>
  <c r="AF47" i="6"/>
  <c r="AF48" i="6"/>
  <c r="AF49" i="6"/>
  <c r="AF50" i="6"/>
  <c r="AF51" i="6"/>
  <c r="AF52" i="6"/>
  <c r="AF19" i="6"/>
  <c r="D19" i="6" s="1"/>
  <c r="AF53" i="6"/>
  <c r="AF54" i="6"/>
  <c r="D54" i="6" s="1"/>
  <c r="AF55" i="6"/>
  <c r="AF56" i="6"/>
  <c r="AF57" i="6"/>
  <c r="AF58" i="6"/>
  <c r="AF59" i="6"/>
  <c r="AF60" i="6"/>
  <c r="AF61" i="6"/>
  <c r="AF62" i="6"/>
  <c r="AF63" i="6"/>
  <c r="AF64" i="6"/>
  <c r="AF65" i="6"/>
  <c r="AF66" i="6"/>
  <c r="AF67" i="6"/>
  <c r="AF68" i="6"/>
  <c r="AF31" i="6"/>
  <c r="AF5" i="6"/>
  <c r="AB9" i="6"/>
  <c r="AB10" i="6"/>
  <c r="X11" i="6"/>
  <c r="X10" i="6"/>
  <c r="T7" i="6"/>
  <c r="T43" i="6"/>
  <c r="T44" i="6"/>
  <c r="T45" i="6"/>
  <c r="T46" i="6"/>
  <c r="T47" i="6"/>
  <c r="T48" i="6"/>
  <c r="T49" i="6"/>
  <c r="T50" i="6"/>
  <c r="T51" i="6"/>
  <c r="T52" i="6"/>
  <c r="T53" i="6"/>
  <c r="T54" i="6"/>
  <c r="T55" i="6"/>
  <c r="T56" i="6"/>
  <c r="T57" i="6"/>
  <c r="T58" i="6"/>
  <c r="T59" i="6"/>
  <c r="T60" i="6"/>
  <c r="T61" i="6"/>
  <c r="T62" i="6"/>
  <c r="T63" i="6"/>
  <c r="T64" i="6"/>
  <c r="T65" i="6"/>
  <c r="T66" i="6"/>
  <c r="T67" i="6"/>
  <c r="T68" i="6"/>
  <c r="P7" i="6"/>
  <c r="P9" i="6"/>
  <c r="L9" i="6"/>
  <c r="L43" i="6"/>
  <c r="L44" i="6"/>
  <c r="L45" i="6"/>
  <c r="L46" i="6"/>
  <c r="L47" i="6"/>
  <c r="L48" i="6"/>
  <c r="L49" i="6"/>
  <c r="L50" i="6"/>
  <c r="L51" i="6"/>
  <c r="L52" i="6"/>
  <c r="L53" i="6"/>
  <c r="L54" i="6"/>
  <c r="L55" i="6"/>
  <c r="L56" i="6"/>
  <c r="L57" i="6"/>
  <c r="L58" i="6"/>
  <c r="L59" i="6"/>
  <c r="L60" i="6"/>
  <c r="L61" i="6"/>
  <c r="L62" i="6"/>
  <c r="L63" i="6"/>
  <c r="L64" i="6"/>
  <c r="L65" i="6"/>
  <c r="L66" i="6"/>
  <c r="L67" i="6"/>
  <c r="L68" i="6"/>
  <c r="AN6" i="5"/>
  <c r="AN26" i="5"/>
  <c r="D26" i="5" s="1"/>
  <c r="AN38" i="5"/>
  <c r="AN39" i="5"/>
  <c r="AN40" i="5"/>
  <c r="AN41" i="5"/>
  <c r="AN42" i="5"/>
  <c r="AN5" i="5"/>
  <c r="AN13" i="5"/>
  <c r="AJ38" i="5"/>
  <c r="AJ39" i="5"/>
  <c r="AJ40" i="5"/>
  <c r="AJ41" i="5"/>
  <c r="AJ42" i="5"/>
  <c r="AJ5" i="5"/>
  <c r="AF35" i="5"/>
  <c r="D35" i="5" s="1"/>
  <c r="AF38" i="5"/>
  <c r="AF39" i="5"/>
  <c r="AF40" i="5"/>
  <c r="AF41" i="5"/>
  <c r="AF42" i="5"/>
  <c r="AF5" i="5"/>
  <c r="AB23" i="5"/>
  <c r="AB6" i="5"/>
  <c r="AB38" i="5"/>
  <c r="AB39" i="5"/>
  <c r="AB40" i="5"/>
  <c r="AB41" i="5"/>
  <c r="AB42" i="5"/>
  <c r="AB8" i="5"/>
  <c r="AB20" i="5"/>
  <c r="AB43" i="5"/>
  <c r="AB44" i="5"/>
  <c r="AB45" i="5"/>
  <c r="AB46" i="5"/>
  <c r="AB47" i="5"/>
  <c r="AB48" i="5"/>
  <c r="AB49" i="5"/>
  <c r="AB50" i="5"/>
  <c r="AB7" i="5"/>
  <c r="AB51" i="5"/>
  <c r="AB52" i="5"/>
  <c r="AB53" i="5"/>
  <c r="AB54" i="5"/>
  <c r="AB55" i="5"/>
  <c r="AB56" i="5"/>
  <c r="AB57" i="5"/>
  <c r="AB58" i="5"/>
  <c r="AB59" i="5"/>
  <c r="AB60" i="5"/>
  <c r="AB61" i="5"/>
  <c r="AB62" i="5"/>
  <c r="AB63" i="5"/>
  <c r="AB64" i="5"/>
  <c r="AB65" i="5"/>
  <c r="AB66" i="5"/>
  <c r="AB67" i="5"/>
  <c r="AB68" i="5"/>
  <c r="AB69" i="5"/>
  <c r="AB70" i="5"/>
  <c r="AB71" i="5"/>
  <c r="AB72" i="5"/>
  <c r="AB73" i="5"/>
  <c r="AB74" i="5"/>
  <c r="AB75" i="5"/>
  <c r="AB76" i="5"/>
  <c r="AB77" i="5"/>
  <c r="AB78" i="5"/>
  <c r="AB79" i="5"/>
  <c r="AB80" i="5"/>
  <c r="AB81" i="5"/>
  <c r="AB82" i="5"/>
  <c r="AB83" i="5"/>
  <c r="AB84" i="5"/>
  <c r="AB85" i="5"/>
  <c r="AB86" i="5"/>
  <c r="AB87" i="5"/>
  <c r="AB88" i="5"/>
  <c r="AB89" i="5"/>
  <c r="AB90" i="5"/>
  <c r="AB91" i="5"/>
  <c r="AB92" i="5"/>
  <c r="AB94" i="5"/>
  <c r="AB95" i="5"/>
  <c r="X8" i="5"/>
  <c r="X5" i="5"/>
  <c r="X23" i="5"/>
  <c r="T5" i="5"/>
  <c r="T43" i="5"/>
  <c r="T44" i="5"/>
  <c r="T45" i="5"/>
  <c r="T46" i="5"/>
  <c r="T47" i="5"/>
  <c r="T48" i="5"/>
  <c r="T49" i="5"/>
  <c r="T50" i="5"/>
  <c r="T51" i="5"/>
  <c r="T52" i="5"/>
  <c r="T53" i="5"/>
  <c r="T54" i="5"/>
  <c r="T55" i="5"/>
  <c r="T56" i="5"/>
  <c r="T57" i="5"/>
  <c r="T58" i="5"/>
  <c r="T59" i="5"/>
  <c r="T60" i="5"/>
  <c r="T61" i="5"/>
  <c r="T62" i="5"/>
  <c r="T63" i="5"/>
  <c r="T64" i="5"/>
  <c r="T65" i="5"/>
  <c r="T66" i="5"/>
  <c r="T67" i="5"/>
  <c r="T68" i="5"/>
  <c r="T69" i="5"/>
  <c r="T70" i="5"/>
  <c r="T71" i="5"/>
  <c r="T72" i="5"/>
  <c r="T73" i="5"/>
  <c r="T74" i="5"/>
  <c r="T75" i="5"/>
  <c r="T76" i="5"/>
  <c r="T77" i="5"/>
  <c r="T78" i="5"/>
  <c r="T79" i="5"/>
  <c r="T80" i="5"/>
  <c r="T81" i="5"/>
  <c r="T82" i="5"/>
  <c r="T83" i="5"/>
  <c r="T84" i="5"/>
  <c r="T85" i="5"/>
  <c r="T86" i="5"/>
  <c r="T87" i="5"/>
  <c r="T88" i="5"/>
  <c r="T89" i="5"/>
  <c r="T90" i="5"/>
  <c r="T91" i="5"/>
  <c r="T92" i="5"/>
  <c r="T94" i="5"/>
  <c r="T95" i="5"/>
  <c r="T23" i="5"/>
  <c r="P38" i="5"/>
  <c r="P39" i="5"/>
  <c r="P11" i="5"/>
  <c r="P40" i="5"/>
  <c r="P41" i="5"/>
  <c r="P42" i="5"/>
  <c r="P23" i="5"/>
  <c r="L23" i="5"/>
  <c r="L6" i="5"/>
  <c r="L38" i="5"/>
  <c r="L39" i="5"/>
  <c r="L11" i="5"/>
  <c r="D11" i="5" s="1"/>
  <c r="L40" i="5"/>
  <c r="L41" i="5"/>
  <c r="L42" i="5"/>
  <c r="L17" i="5"/>
  <c r="L8" i="5"/>
  <c r="H36" i="6"/>
  <c r="H33" i="6"/>
  <c r="H10" i="6"/>
  <c r="H25" i="6"/>
  <c r="H11" i="6"/>
  <c r="H20" i="5"/>
  <c r="H5" i="5"/>
  <c r="D5" i="5" s="1"/>
  <c r="AR8" i="3"/>
  <c r="AR7" i="3"/>
  <c r="AR15" i="3"/>
  <c r="AR14" i="3"/>
  <c r="AR18" i="3"/>
  <c r="AR32" i="3"/>
  <c r="AR12" i="3"/>
  <c r="AR13" i="3"/>
  <c r="AN32" i="3"/>
  <c r="AF32" i="3"/>
  <c r="T32" i="3"/>
  <c r="T8" i="3"/>
  <c r="H8" i="5"/>
  <c r="H18" i="3"/>
  <c r="H5" i="9"/>
  <c r="H7" i="6"/>
  <c r="H13" i="5"/>
  <c r="H5" i="6"/>
  <c r="AJ49" i="5"/>
  <c r="AJ50" i="5"/>
  <c r="D50" i="5" s="1"/>
  <c r="AN58" i="6"/>
  <c r="D58" i="6" s="1"/>
  <c r="AN59" i="6"/>
  <c r="D59" i="6" s="1"/>
  <c r="AN55" i="6"/>
  <c r="AN56" i="6"/>
  <c r="AN57" i="6"/>
  <c r="D57" i="6" s="1"/>
  <c r="C10" i="8"/>
  <c r="O10" i="8"/>
  <c r="AN5" i="9"/>
  <c r="AN6" i="6"/>
  <c r="AR8" i="9"/>
  <c r="AN8" i="3"/>
  <c r="AN5" i="6"/>
  <c r="S22" i="8"/>
  <c r="S21" i="8"/>
  <c r="S20" i="8"/>
  <c r="S19" i="8"/>
  <c r="S18" i="8"/>
  <c r="S17" i="8"/>
  <c r="S16" i="8"/>
  <c r="S15" i="8"/>
  <c r="S14" i="8"/>
  <c r="S5" i="8"/>
  <c r="S4" i="8"/>
  <c r="AN13" i="3"/>
  <c r="T35" i="3"/>
  <c r="AN46" i="5"/>
  <c r="AF5" i="9"/>
  <c r="AR5" i="9"/>
  <c r="X5" i="9"/>
  <c r="AR9" i="3"/>
  <c r="AB9" i="3"/>
  <c r="AR7" i="9"/>
  <c r="AJ67" i="6"/>
  <c r="AJ64" i="6"/>
  <c r="AJ61" i="6"/>
  <c r="D61" i="6" s="1"/>
  <c r="AJ56" i="6"/>
  <c r="D56" i="6" s="1"/>
  <c r="AJ43" i="6"/>
  <c r="AJ53" i="6"/>
  <c r="D53" i="6" s="1"/>
  <c r="AJ44" i="6"/>
  <c r="AJ7" i="6"/>
  <c r="AJ5" i="6"/>
  <c r="AJ6" i="6"/>
  <c r="O12" i="8"/>
  <c r="C12" i="8" s="1"/>
  <c r="O11" i="8"/>
  <c r="C11" i="8" s="1"/>
  <c r="AF8" i="3"/>
  <c r="O22" i="8"/>
  <c r="O21" i="8"/>
  <c r="O20" i="8"/>
  <c r="O19" i="8"/>
  <c r="O18" i="8"/>
  <c r="O17" i="8"/>
  <c r="O16" i="8"/>
  <c r="O15" i="8"/>
  <c r="O14" i="8"/>
  <c r="O5" i="8"/>
  <c r="O4" i="8"/>
  <c r="O8" i="8"/>
  <c r="O7" i="8"/>
  <c r="AF6" i="6"/>
  <c r="H9" i="9"/>
  <c r="AB6" i="9"/>
  <c r="X6" i="9"/>
  <c r="H6" i="9"/>
  <c r="AB45" i="6"/>
  <c r="AB46" i="6"/>
  <c r="AB47" i="6"/>
  <c r="AB48" i="6"/>
  <c r="AB49" i="6"/>
  <c r="AB50" i="6"/>
  <c r="AB51" i="6"/>
  <c r="AB52" i="6"/>
  <c r="AB34" i="3"/>
  <c r="AB35" i="3"/>
  <c r="AB32" i="3"/>
  <c r="AB33" i="3"/>
  <c r="AB8" i="3"/>
  <c r="AB7" i="3"/>
  <c r="X46" i="5"/>
  <c r="H7" i="9"/>
  <c r="L7" i="9"/>
  <c r="P7" i="9"/>
  <c r="X11" i="9"/>
  <c r="D20" i="5" l="1"/>
  <c r="D22" i="5"/>
  <c r="D15" i="5"/>
  <c r="D19" i="5"/>
  <c r="D27" i="5"/>
  <c r="D13" i="5"/>
  <c r="D7" i="5"/>
  <c r="D8" i="5"/>
  <c r="D12" i="5"/>
  <c r="D18" i="5"/>
  <c r="D10" i="9"/>
  <c r="D5" i="9"/>
  <c r="D9" i="6"/>
  <c r="D10" i="6"/>
  <c r="C9" i="8"/>
  <c r="D12" i="6"/>
  <c r="D18" i="6"/>
  <c r="D11" i="6"/>
  <c r="D38" i="5"/>
  <c r="D42" i="5"/>
  <c r="D15" i="6"/>
  <c r="D9" i="9"/>
  <c r="D93" i="5"/>
  <c r="D23" i="6"/>
  <c r="D14" i="6"/>
  <c r="D42" i="3"/>
  <c r="D7" i="9"/>
  <c r="D22" i="6"/>
  <c r="D13" i="6"/>
  <c r="D8" i="9"/>
  <c r="D36" i="6"/>
  <c r="D46" i="5"/>
  <c r="D33" i="6"/>
  <c r="D25" i="6"/>
  <c r="D11" i="9"/>
  <c r="X45" i="5"/>
  <c r="K7" i="8"/>
  <c r="G8" i="8"/>
  <c r="C8" i="8" s="1"/>
  <c r="G15" i="8"/>
  <c r="G16" i="8"/>
  <c r="G17" i="8"/>
  <c r="G18" i="8"/>
  <c r="G19" i="8"/>
  <c r="G20" i="8"/>
  <c r="G21" i="8"/>
  <c r="G22" i="8"/>
  <c r="G7" i="8"/>
  <c r="C7" i="8" s="1"/>
  <c r="X64" i="6"/>
  <c r="X44" i="6"/>
  <c r="X67" i="6"/>
  <c r="X71" i="6"/>
  <c r="X72" i="6"/>
  <c r="X73" i="6"/>
  <c r="X74" i="6"/>
  <c r="X75" i="6"/>
  <c r="X76" i="6"/>
  <c r="X77" i="6"/>
  <c r="X78" i="6"/>
  <c r="X35" i="3"/>
  <c r="X36" i="3"/>
  <c r="X52" i="6"/>
  <c r="X55" i="6"/>
  <c r="X43" i="6"/>
  <c r="X62" i="6"/>
  <c r="X60" i="6"/>
  <c r="X63" i="6"/>
  <c r="X65" i="6"/>
  <c r="X5" i="6"/>
  <c r="L47" i="5"/>
  <c r="AR47" i="5"/>
  <c r="D37" i="5"/>
  <c r="AR41" i="5"/>
  <c r="D41" i="5" s="1"/>
  <c r="D17" i="5"/>
  <c r="H40" i="5"/>
  <c r="AR40" i="5"/>
  <c r="D51" i="5"/>
  <c r="T36" i="3"/>
  <c r="T5" i="6"/>
  <c r="D48" i="5"/>
  <c r="T33" i="3"/>
  <c r="T6" i="5"/>
  <c r="BH5" i="3"/>
  <c r="H45" i="5"/>
  <c r="H50" i="6"/>
  <c r="D49" i="6"/>
  <c r="P74" i="6"/>
  <c r="P73" i="6"/>
  <c r="P72" i="6"/>
  <c r="P5" i="6"/>
  <c r="P36" i="3"/>
  <c r="P35" i="3"/>
  <c r="L49" i="5"/>
  <c r="D40" i="5" l="1"/>
  <c r="D43" i="6"/>
  <c r="D36" i="3"/>
  <c r="D72" i="6"/>
  <c r="D60" i="6"/>
  <c r="D62" i="6"/>
  <c r="D50" i="6"/>
  <c r="D74" i="6"/>
  <c r="D73" i="6"/>
  <c r="D47" i="5"/>
  <c r="D45" i="5"/>
  <c r="D35" i="3"/>
  <c r="D15" i="3"/>
  <c r="L80" i="6"/>
  <c r="D80" i="6" s="1"/>
  <c r="L79" i="6"/>
  <c r="D79" i="6" s="1"/>
  <c r="D64" i="6"/>
  <c r="D67" i="6"/>
  <c r="P111" i="6"/>
  <c r="P118" i="6"/>
  <c r="P112" i="6"/>
  <c r="P44" i="3"/>
  <c r="P56" i="5"/>
  <c r="P43" i="5"/>
  <c r="P55" i="5"/>
  <c r="P54" i="5"/>
  <c r="L119" i="6"/>
  <c r="L111" i="6"/>
  <c r="L118" i="6"/>
  <c r="L112" i="6"/>
  <c r="L117" i="6"/>
  <c r="L113" i="6"/>
  <c r="L116" i="6"/>
  <c r="H112" i="6"/>
  <c r="H111" i="6"/>
  <c r="L115" i="6"/>
  <c r="H97" i="6"/>
  <c r="H107" i="6"/>
  <c r="H108" i="6"/>
  <c r="H109" i="6"/>
  <c r="H115" i="6"/>
  <c r="L44" i="3"/>
  <c r="L55" i="5"/>
  <c r="L59" i="5"/>
  <c r="H59" i="5"/>
  <c r="L8" i="3"/>
  <c r="L109" i="6"/>
  <c r="L108" i="6"/>
  <c r="L107" i="6"/>
  <c r="L102" i="6"/>
  <c r="L120" i="6"/>
  <c r="L97" i="6"/>
  <c r="L54" i="5"/>
  <c r="L43" i="5"/>
  <c r="H102" i="6"/>
  <c r="H23" i="5"/>
  <c r="H54" i="5"/>
  <c r="H56" i="5"/>
  <c r="H55" i="5"/>
  <c r="H6" i="5"/>
  <c r="H49" i="5"/>
  <c r="D49" i="5" s="1"/>
  <c r="H39" i="5"/>
  <c r="D39" i="5" s="1"/>
  <c r="D72" i="5"/>
  <c r="H38" i="3"/>
  <c r="D112" i="6" l="1"/>
  <c r="D111" i="6"/>
  <c r="X51" i="3" l="1"/>
  <c r="X54" i="3"/>
  <c r="X50" i="3"/>
  <c r="X49" i="3"/>
  <c r="X47" i="3"/>
  <c r="X53" i="3"/>
  <c r="X39" i="3"/>
  <c r="X52" i="3"/>
  <c r="X41" i="3"/>
  <c r="X48" i="3"/>
  <c r="X43" i="3"/>
  <c r="X38" i="3"/>
  <c r="X32" i="3"/>
  <c r="T51" i="3"/>
  <c r="T54" i="3"/>
  <c r="T50" i="3"/>
  <c r="T49" i="3"/>
  <c r="T47" i="3"/>
  <c r="T53" i="3"/>
  <c r="T39" i="3"/>
  <c r="T52" i="3"/>
  <c r="T41" i="3"/>
  <c r="T48" i="3"/>
  <c r="T43" i="3"/>
  <c r="T38" i="3"/>
  <c r="AZ153" i="6"/>
  <c r="AZ137" i="6"/>
  <c r="AZ136" i="6"/>
  <c r="AZ46" i="6"/>
  <c r="AZ98" i="6"/>
  <c r="AZ105" i="6"/>
  <c r="AZ148" i="6"/>
  <c r="AZ144" i="6"/>
  <c r="AZ20" i="6"/>
  <c r="AZ152" i="6"/>
  <c r="AZ141" i="6"/>
  <c r="AZ140" i="6"/>
  <c r="AZ151" i="6"/>
  <c r="AZ131" i="6"/>
  <c r="AZ145" i="6"/>
  <c r="AZ139" i="6"/>
  <c r="AZ138" i="6"/>
  <c r="AZ143" i="6"/>
  <c r="AZ142" i="6"/>
  <c r="AZ6" i="6"/>
  <c r="AZ150" i="6"/>
  <c r="AZ135" i="6"/>
  <c r="AZ127" i="6"/>
  <c r="AZ128" i="6"/>
  <c r="AZ149" i="6"/>
  <c r="AZ133" i="6"/>
  <c r="AZ95" i="6"/>
  <c r="AZ99" i="6"/>
  <c r="AZ125" i="6"/>
  <c r="AZ134" i="6"/>
  <c r="AZ100" i="6"/>
  <c r="AZ147" i="6"/>
  <c r="AZ146" i="6"/>
  <c r="AZ129" i="6"/>
  <c r="AZ96" i="6"/>
  <c r="AZ132" i="6"/>
  <c r="AZ130" i="6"/>
  <c r="AR73" i="5"/>
  <c r="AR90" i="5"/>
  <c r="AR83" i="5"/>
  <c r="AR95" i="5"/>
  <c r="AR79" i="5"/>
  <c r="AR94" i="5"/>
  <c r="AR91" i="5"/>
  <c r="AR85" i="5"/>
  <c r="AR84" i="5"/>
  <c r="AR92" i="5"/>
  <c r="AR89" i="5"/>
  <c r="AR61" i="5"/>
  <c r="AR82" i="5"/>
  <c r="AR88" i="5"/>
  <c r="AR67" i="5"/>
  <c r="AR80" i="5"/>
  <c r="AR75" i="5"/>
  <c r="AR74" i="5"/>
  <c r="AR86" i="5"/>
  <c r="AR87" i="5"/>
  <c r="AR77" i="5"/>
  <c r="AR81" i="5"/>
  <c r="AR78" i="5"/>
  <c r="AR76" i="5"/>
  <c r="H51" i="3"/>
  <c r="L51" i="3"/>
  <c r="P51" i="3"/>
  <c r="H73" i="5"/>
  <c r="L73" i="5"/>
  <c r="P73" i="5"/>
  <c r="X73" i="5"/>
  <c r="H90" i="5"/>
  <c r="L90" i="5"/>
  <c r="P90" i="5"/>
  <c r="X90" i="5"/>
  <c r="H83" i="5"/>
  <c r="L83" i="5"/>
  <c r="P83" i="5"/>
  <c r="X83" i="5"/>
  <c r="P79" i="5"/>
  <c r="H153" i="6"/>
  <c r="L153" i="6"/>
  <c r="P153" i="6"/>
  <c r="T153" i="6"/>
  <c r="X153" i="6"/>
  <c r="AV153" i="6"/>
  <c r="H137" i="6"/>
  <c r="L137" i="6"/>
  <c r="P137" i="6"/>
  <c r="T137" i="6"/>
  <c r="X137" i="6"/>
  <c r="AV137" i="6"/>
  <c r="X46" i="6"/>
  <c r="T98" i="6"/>
  <c r="H98" i="6"/>
  <c r="L98" i="6"/>
  <c r="P98" i="6"/>
  <c r="X98" i="6"/>
  <c r="AV98" i="6"/>
  <c r="K7" i="4"/>
  <c r="K6" i="4"/>
  <c r="K4" i="4"/>
  <c r="AV136" i="6"/>
  <c r="AV105" i="6"/>
  <c r="AV148" i="6"/>
  <c r="AV144" i="6"/>
  <c r="AV152" i="6"/>
  <c r="AV141" i="6"/>
  <c r="AV140" i="6"/>
  <c r="AV151" i="6"/>
  <c r="AV131" i="6"/>
  <c r="AV145" i="6"/>
  <c r="AV139" i="6"/>
  <c r="AV138" i="6"/>
  <c r="AV143" i="6"/>
  <c r="AV142" i="6"/>
  <c r="AV150" i="6"/>
  <c r="AV135" i="6"/>
  <c r="AV127" i="6"/>
  <c r="AV128" i="6"/>
  <c r="AV149" i="6"/>
  <c r="AV133" i="6"/>
  <c r="AV95" i="6"/>
  <c r="AV99" i="6"/>
  <c r="AV125" i="6"/>
  <c r="AV134" i="6"/>
  <c r="AV100" i="6"/>
  <c r="AV147" i="6"/>
  <c r="AV146" i="6"/>
  <c r="AV129" i="6"/>
  <c r="AV96" i="6"/>
  <c r="AV132" i="6"/>
  <c r="AV130" i="6"/>
  <c r="AV126" i="6"/>
  <c r="X95" i="5"/>
  <c r="X79" i="5"/>
  <c r="X94" i="5"/>
  <c r="X91" i="5"/>
  <c r="X85" i="5"/>
  <c r="X84" i="5"/>
  <c r="X92" i="5"/>
  <c r="X89" i="5"/>
  <c r="X61" i="5"/>
  <c r="X82" i="5"/>
  <c r="X88" i="5"/>
  <c r="X67" i="5"/>
  <c r="X80" i="5"/>
  <c r="X75" i="5"/>
  <c r="X74" i="5"/>
  <c r="X86" i="5"/>
  <c r="X87" i="5"/>
  <c r="X77" i="5"/>
  <c r="X81" i="5"/>
  <c r="X78" i="5"/>
  <c r="X53" i="5"/>
  <c r="X76" i="5"/>
  <c r="H105" i="6"/>
  <c r="L105" i="6"/>
  <c r="P105" i="6"/>
  <c r="T105" i="6"/>
  <c r="X105" i="6"/>
  <c r="H148" i="6"/>
  <c r="L148" i="6"/>
  <c r="P148" i="6"/>
  <c r="T148" i="6"/>
  <c r="X148" i="6"/>
  <c r="H144" i="6"/>
  <c r="L144" i="6"/>
  <c r="P144" i="6"/>
  <c r="T144" i="6"/>
  <c r="X144" i="6"/>
  <c r="G7" i="4"/>
  <c r="G6" i="4"/>
  <c r="G5" i="4"/>
  <c r="H54" i="3"/>
  <c r="L54" i="3"/>
  <c r="P54" i="3"/>
  <c r="H50" i="3"/>
  <c r="L50" i="3"/>
  <c r="P50" i="3"/>
  <c r="X152" i="6"/>
  <c r="H152" i="6"/>
  <c r="L152" i="6"/>
  <c r="P152" i="6"/>
  <c r="T152" i="6"/>
  <c r="H141" i="6"/>
  <c r="L141" i="6"/>
  <c r="P141" i="6"/>
  <c r="T141" i="6"/>
  <c r="X141" i="6"/>
  <c r="H95" i="5"/>
  <c r="L95" i="5"/>
  <c r="P95" i="5"/>
  <c r="H79" i="5"/>
  <c r="L79" i="5"/>
  <c r="H94" i="5"/>
  <c r="L94" i="5"/>
  <c r="P94" i="5"/>
  <c r="H91" i="5"/>
  <c r="L91" i="5"/>
  <c r="P91" i="5"/>
  <c r="H85" i="5"/>
  <c r="L85" i="5"/>
  <c r="P85" i="5"/>
  <c r="X140" i="6"/>
  <c r="P140" i="6"/>
  <c r="H140" i="6"/>
  <c r="L140" i="6"/>
  <c r="T140" i="6"/>
  <c r="X136" i="6"/>
  <c r="X151" i="6"/>
  <c r="X131" i="6"/>
  <c r="X145" i="6"/>
  <c r="X139" i="6"/>
  <c r="X138" i="6"/>
  <c r="X143" i="6"/>
  <c r="X142" i="6"/>
  <c r="X6" i="6"/>
  <c r="X150" i="6"/>
  <c r="X135" i="6"/>
  <c r="X127" i="6"/>
  <c r="X128" i="6"/>
  <c r="X149" i="6"/>
  <c r="X133" i="6"/>
  <c r="X95" i="6"/>
  <c r="X99" i="6"/>
  <c r="X125" i="6"/>
  <c r="X134" i="6"/>
  <c r="X100" i="6"/>
  <c r="X147" i="6"/>
  <c r="X146" i="6"/>
  <c r="X129" i="6"/>
  <c r="X96" i="6"/>
  <c r="X132" i="6"/>
  <c r="X130" i="6"/>
  <c r="X126" i="6"/>
  <c r="H151" i="6"/>
  <c r="L151" i="6"/>
  <c r="P151" i="6"/>
  <c r="T151" i="6"/>
  <c r="T136" i="6"/>
  <c r="T131" i="6"/>
  <c r="T145" i="6"/>
  <c r="T139" i="6"/>
  <c r="T138" i="6"/>
  <c r="T143" i="6"/>
  <c r="T142" i="6"/>
  <c r="T6" i="6"/>
  <c r="T150" i="6"/>
  <c r="T135" i="6"/>
  <c r="T127" i="6"/>
  <c r="T128" i="6"/>
  <c r="T149" i="6"/>
  <c r="T133" i="6"/>
  <c r="T95" i="6"/>
  <c r="T99" i="6"/>
  <c r="T125" i="6"/>
  <c r="T134" i="6"/>
  <c r="T100" i="6"/>
  <c r="T147" i="6"/>
  <c r="T146" i="6"/>
  <c r="T129" i="6"/>
  <c r="T96" i="6"/>
  <c r="T132" i="6"/>
  <c r="T130" i="6"/>
  <c r="T126" i="6"/>
  <c r="H84" i="5"/>
  <c r="L84" i="5"/>
  <c r="P84" i="5"/>
  <c r="H92" i="5"/>
  <c r="L92" i="5"/>
  <c r="P92" i="5"/>
  <c r="H89" i="5"/>
  <c r="L89" i="5"/>
  <c r="P89" i="5"/>
  <c r="H61" i="5"/>
  <c r="L61" i="5"/>
  <c r="P61" i="5"/>
  <c r="H82" i="5"/>
  <c r="L82" i="5"/>
  <c r="P82" i="5"/>
  <c r="H88" i="5"/>
  <c r="H67" i="5"/>
  <c r="H80" i="5"/>
  <c r="H75" i="5"/>
  <c r="H74" i="5"/>
  <c r="P88" i="5"/>
  <c r="P67" i="5"/>
  <c r="P80" i="5"/>
  <c r="P75" i="5"/>
  <c r="P74" i="5"/>
  <c r="P86" i="5"/>
  <c r="P87" i="5"/>
  <c r="P77" i="5"/>
  <c r="P81" i="5"/>
  <c r="P78" i="5"/>
  <c r="P76" i="5"/>
  <c r="L49" i="3"/>
  <c r="H49" i="3"/>
  <c r="H47" i="3"/>
  <c r="H53" i="3"/>
  <c r="H39" i="3"/>
  <c r="H12" i="3"/>
  <c r="P49" i="3"/>
  <c r="P47" i="3"/>
  <c r="P53" i="3"/>
  <c r="P39" i="3"/>
  <c r="P12" i="3"/>
  <c r="P52" i="3"/>
  <c r="P41" i="3"/>
  <c r="P48" i="3"/>
  <c r="P43" i="3"/>
  <c r="P7" i="3"/>
  <c r="P32" i="3"/>
  <c r="P38" i="3"/>
  <c r="L145" i="6"/>
  <c r="L139" i="6"/>
  <c r="L138" i="6"/>
  <c r="L143" i="6"/>
  <c r="L142" i="6"/>
  <c r="L6" i="6"/>
  <c r="H145" i="6"/>
  <c r="H139" i="6"/>
  <c r="H138" i="6"/>
  <c r="H143" i="6"/>
  <c r="H142" i="6"/>
  <c r="H6" i="6"/>
  <c r="P145" i="6"/>
  <c r="P139" i="6"/>
  <c r="P138" i="6"/>
  <c r="P143" i="6"/>
  <c r="P142" i="6"/>
  <c r="P6" i="6"/>
  <c r="P150" i="6"/>
  <c r="L150" i="6"/>
  <c r="H150" i="6"/>
  <c r="P135" i="6"/>
  <c r="L135" i="6"/>
  <c r="H135" i="6"/>
  <c r="L47" i="3"/>
  <c r="P136" i="6"/>
  <c r="P131" i="6"/>
  <c r="P127" i="6"/>
  <c r="P128" i="6"/>
  <c r="P149" i="6"/>
  <c r="P133" i="6"/>
  <c r="P95" i="6"/>
  <c r="P99" i="6"/>
  <c r="P125" i="6"/>
  <c r="P134" i="6"/>
  <c r="P100" i="6"/>
  <c r="P147" i="6"/>
  <c r="P146" i="6"/>
  <c r="P129" i="6"/>
  <c r="P96" i="6"/>
  <c r="P132" i="6"/>
  <c r="P130" i="6"/>
  <c r="P126" i="6"/>
  <c r="H136" i="6"/>
  <c r="L136" i="6"/>
  <c r="H131" i="6"/>
  <c r="L131" i="6"/>
  <c r="H127" i="6"/>
  <c r="L127" i="6"/>
  <c r="L53" i="3"/>
  <c r="L39" i="3"/>
  <c r="L12" i="3"/>
  <c r="L134" i="6"/>
  <c r="L67" i="5"/>
  <c r="L128" i="6"/>
  <c r="L149" i="6"/>
  <c r="L133" i="6"/>
  <c r="L95" i="6"/>
  <c r="L99" i="6"/>
  <c r="L125" i="6"/>
  <c r="L100" i="6"/>
  <c r="L147" i="6"/>
  <c r="L146" i="6"/>
  <c r="L129" i="6"/>
  <c r="L96" i="6"/>
  <c r="L132" i="6"/>
  <c r="L130" i="6"/>
  <c r="L126" i="6"/>
  <c r="L52" i="3"/>
  <c r="L41" i="3"/>
  <c r="L48" i="3"/>
  <c r="L43" i="3"/>
  <c r="L32" i="3"/>
  <c r="L38" i="3"/>
  <c r="L7" i="3"/>
  <c r="L88" i="5"/>
  <c r="L80" i="5"/>
  <c r="L75" i="5"/>
  <c r="L74" i="5"/>
  <c r="L86" i="5"/>
  <c r="L87" i="5"/>
  <c r="L77" i="5"/>
  <c r="L81" i="5"/>
  <c r="L78" i="5"/>
  <c r="L53" i="5"/>
  <c r="L76" i="5"/>
  <c r="H52" i="3"/>
  <c r="H41" i="3"/>
  <c r="H86" i="5"/>
  <c r="H87" i="5"/>
  <c r="H77" i="5"/>
  <c r="H81" i="5"/>
  <c r="H78" i="5"/>
  <c r="H128" i="6"/>
  <c r="H149" i="6"/>
  <c r="H133" i="6"/>
  <c r="H95" i="6"/>
  <c r="H99" i="6"/>
  <c r="H125" i="6"/>
  <c r="H134" i="6"/>
  <c r="H100" i="6"/>
  <c r="H147" i="6"/>
  <c r="H146" i="6"/>
  <c r="H129" i="6"/>
  <c r="H96" i="6"/>
  <c r="H132" i="6"/>
  <c r="H130" i="6"/>
  <c r="H126" i="6"/>
  <c r="H76" i="5"/>
  <c r="H48" i="3"/>
  <c r="H43" i="3"/>
  <c r="H7" i="3"/>
  <c r="AZ126" i="6"/>
  <c r="H53" i="5"/>
  <c r="AR53" i="5"/>
  <c r="P53" i="5"/>
  <c r="P14" i="3"/>
  <c r="K5" i="4"/>
  <c r="G4" i="4"/>
  <c r="D20" i="6" l="1"/>
  <c r="D46" i="6"/>
  <c r="D47" i="3"/>
  <c r="D96" i="6"/>
  <c r="D150" i="6"/>
  <c r="D95" i="6"/>
  <c r="D144" i="6"/>
  <c r="D129" i="6"/>
  <c r="D105" i="6"/>
  <c r="D50" i="3"/>
  <c r="D141" i="6"/>
  <c r="D133" i="6"/>
  <c r="D135" i="6"/>
  <c r="D142" i="6"/>
  <c r="D151" i="6"/>
  <c r="D148" i="6"/>
  <c r="D137" i="6"/>
  <c r="D146" i="6"/>
  <c r="D147" i="6"/>
  <c r="D143" i="6"/>
  <c r="D140" i="6"/>
  <c r="D98" i="6"/>
  <c r="D126" i="6"/>
  <c r="D130" i="6"/>
  <c r="D100" i="6"/>
  <c r="D138" i="6"/>
  <c r="D153" i="6"/>
  <c r="D149" i="6"/>
  <c r="D134" i="6"/>
  <c r="D127" i="6"/>
  <c r="D139" i="6"/>
  <c r="D152" i="6"/>
  <c r="D136" i="6"/>
  <c r="D132" i="6"/>
  <c r="D128" i="6"/>
  <c r="D125" i="6"/>
  <c r="D145" i="6"/>
  <c r="D99" i="6"/>
  <c r="D131" i="6"/>
  <c r="D51" i="3"/>
  <c r="D49" i="3"/>
  <c r="D54" i="3"/>
  <c r="D52" i="3"/>
  <c r="D48" i="3"/>
  <c r="D53" i="3"/>
  <c r="D39" i="3"/>
  <c r="D32" i="3"/>
  <c r="D43" i="3"/>
  <c r="D41" i="3"/>
  <c r="D94" i="5"/>
  <c r="D78" i="5"/>
  <c r="D92" i="5"/>
  <c r="D61" i="5"/>
  <c r="D74" i="5"/>
  <c r="D77" i="5"/>
  <c r="D89" i="5"/>
  <c r="D73" i="5"/>
  <c r="D87" i="5"/>
  <c r="D86" i="5"/>
  <c r="D80" i="5"/>
  <c r="D82" i="5"/>
  <c r="D85" i="5"/>
  <c r="D79" i="5"/>
  <c r="D90" i="5"/>
  <c r="D76" i="5"/>
  <c r="D91" i="5"/>
  <c r="D81" i="5"/>
  <c r="D75" i="5"/>
  <c r="D53" i="5"/>
  <c r="D84" i="5"/>
  <c r="D67" i="5"/>
  <c r="D95" i="5"/>
  <c r="D88" i="5"/>
  <c r="D83" i="5"/>
  <c r="C6" i="4"/>
  <c r="C4" i="4"/>
  <c r="C5" i="4"/>
  <c r="C7" i="4"/>
  <c r="D68" i="6"/>
  <c r="L37" i="3"/>
  <c r="D37" i="3" s="1"/>
  <c r="D66" i="6"/>
  <c r="D65" i="6"/>
  <c r="D63" i="6"/>
  <c r="H52" i="5"/>
  <c r="L62" i="5"/>
  <c r="L63" i="5"/>
  <c r="L64" i="5"/>
  <c r="L7" i="6"/>
  <c r="L5" i="6"/>
  <c r="D5" i="6" s="1"/>
  <c r="L33" i="3"/>
  <c r="H77" i="6"/>
  <c r="D77" i="6" s="1"/>
  <c r="H76" i="6"/>
  <c r="D76" i="6" s="1"/>
  <c r="H75" i="6"/>
  <c r="D75" i="6" s="1"/>
  <c r="H116" i="6"/>
  <c r="H117" i="6"/>
  <c r="H118" i="6"/>
  <c r="D118" i="6" s="1"/>
  <c r="H119" i="6"/>
  <c r="H120" i="6"/>
  <c r="H121" i="6"/>
  <c r="H122" i="6"/>
  <c r="H78" i="6"/>
  <c r="D78" i="6" s="1"/>
  <c r="H35" i="6"/>
  <c r="D35" i="6" s="1"/>
  <c r="H34" i="6"/>
  <c r="D34" i="6" s="1"/>
  <c r="H55" i="6"/>
  <c r="D55" i="6" s="1"/>
  <c r="H52" i="6"/>
  <c r="D52" i="6" s="1"/>
  <c r="H51" i="6"/>
  <c r="H47" i="6"/>
  <c r="D47" i="6" s="1"/>
  <c r="H43" i="5"/>
  <c r="H34" i="3"/>
  <c r="H13" i="3"/>
  <c r="H8" i="3"/>
  <c r="X57" i="5"/>
  <c r="P57" i="5"/>
  <c r="L57" i="5"/>
  <c r="H57" i="5"/>
  <c r="AR71" i="5"/>
  <c r="X71" i="5"/>
  <c r="P71" i="5"/>
  <c r="L71" i="5"/>
  <c r="H71" i="5"/>
  <c r="D69" i="5"/>
  <c r="X44" i="3"/>
  <c r="X45" i="3"/>
  <c r="D45" i="3" s="1"/>
  <c r="D68" i="5"/>
  <c r="D70" i="5"/>
  <c r="AR54" i="5"/>
  <c r="AR55" i="5"/>
  <c r="BH124" i="6"/>
  <c r="D124" i="6" s="1"/>
  <c r="BH123" i="6"/>
  <c r="D123" i="6" s="1"/>
  <c r="BH78" i="6"/>
  <c r="BH122" i="6"/>
  <c r="BH121" i="6"/>
  <c r="X40" i="3"/>
  <c r="X33" i="3"/>
  <c r="X34" i="3"/>
  <c r="BH110" i="6"/>
  <c r="BH97" i="6"/>
  <c r="BH113" i="6"/>
  <c r="BH7" i="6"/>
  <c r="BH44" i="6"/>
  <c r="BH153" i="6"/>
  <c r="BH152" i="6"/>
  <c r="BH151" i="6"/>
  <c r="BH150" i="6"/>
  <c r="BH149" i="6"/>
  <c r="BH148" i="6"/>
  <c r="BH147" i="6"/>
  <c r="BH146" i="6"/>
  <c r="BH145" i="6"/>
  <c r="BH144" i="6"/>
  <c r="BH143" i="6"/>
  <c r="BH142" i="6"/>
  <c r="BH141" i="6"/>
  <c r="BH140" i="6"/>
  <c r="BH139" i="6"/>
  <c r="BH138" i="6"/>
  <c r="BH137" i="6"/>
  <c r="BH136" i="6"/>
  <c r="BH135" i="6"/>
  <c r="BH96" i="6"/>
  <c r="BH46" i="6"/>
  <c r="BH134" i="6"/>
  <c r="BH98" i="6"/>
  <c r="BH133" i="6"/>
  <c r="BH132" i="6"/>
  <c r="BH131" i="6"/>
  <c r="BH130" i="6"/>
  <c r="BH129" i="6"/>
  <c r="BH128" i="6"/>
  <c r="BH127" i="6"/>
  <c r="BH126" i="6"/>
  <c r="BH125" i="6"/>
  <c r="D38" i="3"/>
  <c r="BD153" i="6"/>
  <c r="BD152" i="6"/>
  <c r="BD151" i="6"/>
  <c r="BD150" i="6"/>
  <c r="BD149" i="6"/>
  <c r="BD148" i="6"/>
  <c r="BD147" i="6"/>
  <c r="BD146" i="6"/>
  <c r="BD145" i="6"/>
  <c r="BD144" i="6"/>
  <c r="BD143" i="6"/>
  <c r="BD142" i="6"/>
  <c r="BD141" i="6"/>
  <c r="BD140" i="6"/>
  <c r="BD139" i="6"/>
  <c r="BD138" i="6"/>
  <c r="BD137" i="6"/>
  <c r="BD136" i="6"/>
  <c r="BD135" i="6"/>
  <c r="BD96" i="6"/>
  <c r="BD46" i="6"/>
  <c r="BD134" i="6"/>
  <c r="BD98" i="6"/>
  <c r="BD133" i="6"/>
  <c r="BD132" i="6"/>
  <c r="BD131" i="6"/>
  <c r="BD130" i="6"/>
  <c r="BD129" i="6"/>
  <c r="BD128" i="6"/>
  <c r="BD127" i="6"/>
  <c r="BD126" i="6"/>
  <c r="BD125" i="6"/>
  <c r="AZ115" i="6"/>
  <c r="AZ44" i="6"/>
  <c r="D44" i="6" s="1"/>
  <c r="AZ106" i="6"/>
  <c r="D106" i="6" s="1"/>
  <c r="AV97" i="6"/>
  <c r="AV103" i="6"/>
  <c r="D103" i="6" s="1"/>
  <c r="D59" i="5"/>
  <c r="D60" i="5"/>
  <c r="AZ107" i="6"/>
  <c r="AZ48" i="6"/>
  <c r="AZ45" i="6"/>
  <c r="AZ7" i="6"/>
  <c r="D23" i="5"/>
  <c r="K16" i="8"/>
  <c r="C16" i="8" s="1"/>
  <c r="K17" i="8"/>
  <c r="C17" i="8" s="1"/>
  <c r="K19" i="8"/>
  <c r="K20" i="8"/>
  <c r="K21" i="8"/>
  <c r="K8" i="8"/>
  <c r="K15" i="8"/>
  <c r="C15" i="8" s="1"/>
  <c r="K18" i="8"/>
  <c r="C18" i="8" s="1"/>
  <c r="K22" i="8"/>
  <c r="C22" i="8" s="1"/>
  <c r="AV104" i="6"/>
  <c r="AV102" i="6"/>
  <c r="X25" i="3"/>
  <c r="K14" i="8"/>
  <c r="G14" i="8"/>
  <c r="K5" i="8"/>
  <c r="C5" i="8" s="1"/>
  <c r="K4" i="8"/>
  <c r="G4" i="8"/>
  <c r="C4" i="8" s="1"/>
  <c r="D55" i="5" l="1"/>
  <c r="D52" i="5"/>
  <c r="D57" i="5"/>
  <c r="D64" i="5"/>
  <c r="D62" i="5"/>
  <c r="D71" i="5"/>
  <c r="D40" i="3"/>
  <c r="C14" i="8"/>
  <c r="C19" i="8"/>
  <c r="C21" i="8"/>
  <c r="C20" i="8"/>
  <c r="X51" i="6" l="1"/>
  <c r="X102" i="6"/>
  <c r="X7" i="6"/>
  <c r="D7" i="6" s="1"/>
  <c r="X6" i="5"/>
  <c r="D6" i="5" s="1"/>
  <c r="X54" i="5"/>
  <c r="D54" i="5" s="1"/>
  <c r="X56" i="5"/>
  <c r="D56" i="5" s="1"/>
  <c r="X43" i="5"/>
  <c r="D43" i="5" s="1"/>
  <c r="X44" i="5" l="1"/>
  <c r="P44" i="5"/>
  <c r="L44" i="5"/>
  <c r="H44" i="5"/>
  <c r="D44" i="3"/>
  <c r="D33" i="3"/>
  <c r="P122" i="6"/>
  <c r="L122" i="6"/>
  <c r="P121" i="6"/>
  <c r="L121" i="6"/>
  <c r="P110" i="6"/>
  <c r="L110" i="6"/>
  <c r="AV51" i="6"/>
  <c r="D51" i="6" s="1"/>
  <c r="AV45" i="6"/>
  <c r="D45" i="6" s="1"/>
  <c r="P104" i="6"/>
  <c r="D104" i="6" s="1"/>
  <c r="P48" i="6"/>
  <c r="D48" i="6" s="1"/>
  <c r="P66" i="5"/>
  <c r="D66" i="5" s="1"/>
  <c r="P65" i="5"/>
  <c r="D65" i="5" s="1"/>
  <c r="P63" i="5"/>
  <c r="D63" i="5" s="1"/>
  <c r="P34" i="3"/>
  <c r="D34" i="3" s="1"/>
  <c r="H58" i="5"/>
  <c r="L58" i="5"/>
  <c r="P58" i="5"/>
  <c r="P46" i="3"/>
  <c r="H114" i="6"/>
  <c r="L114" i="6"/>
  <c r="P114" i="6"/>
  <c r="T114" i="6"/>
  <c r="X114" i="6"/>
  <c r="AV114" i="6"/>
  <c r="AZ114" i="6"/>
  <c r="AV24" i="6"/>
  <c r="D24" i="6" s="1"/>
  <c r="H101" i="6"/>
  <c r="L101" i="6"/>
  <c r="P101" i="6"/>
  <c r="T101" i="6"/>
  <c r="X101" i="6"/>
  <c r="AV101" i="6"/>
  <c r="AZ101" i="6"/>
  <c r="P119" i="6"/>
  <c r="D119" i="6" s="1"/>
  <c r="P120" i="6"/>
  <c r="D120" i="6" s="1"/>
  <c r="D6" i="6"/>
  <c r="AV71" i="6"/>
  <c r="AV31" i="6"/>
  <c r="D31" i="6" s="1"/>
  <c r="P102" i="6"/>
  <c r="D102" i="6" s="1"/>
  <c r="P97" i="6"/>
  <c r="D97" i="6" s="1"/>
  <c r="P107" i="6"/>
  <c r="D107" i="6" s="1"/>
  <c r="P108" i="6"/>
  <c r="D108" i="6" s="1"/>
  <c r="P109" i="6"/>
  <c r="D109" i="6" s="1"/>
  <c r="P115" i="6"/>
  <c r="D115" i="6" s="1"/>
  <c r="P116" i="6"/>
  <c r="D116" i="6" s="1"/>
  <c r="P113" i="6"/>
  <c r="D113" i="6" s="1"/>
  <c r="P71" i="6"/>
  <c r="P117" i="6"/>
  <c r="D117" i="6" s="1"/>
  <c r="D110" i="6" l="1"/>
  <c r="D71" i="6"/>
  <c r="D121" i="6"/>
  <c r="D44" i="5"/>
  <c r="D122" i="6"/>
  <c r="D114" i="6"/>
  <c r="D101" i="6"/>
  <c r="D58" i="5"/>
  <c r="D46" i="3"/>
  <c r="H37" i="6"/>
  <c r="D37" i="6" s="1"/>
  <c r="BK46" i="6"/>
</calcChain>
</file>

<file path=xl/sharedStrings.xml><?xml version="1.0" encoding="utf-8"?>
<sst xmlns="http://schemas.openxmlformats.org/spreadsheetml/2006/main" count="701" uniqueCount="371">
  <si>
    <t>Aplenkta</t>
  </si>
  <si>
    <t>Balai</t>
  </si>
  <si>
    <t>Sofija Matulevičiūtė</t>
  </si>
  <si>
    <t>Emilija Japertaitė</t>
  </si>
  <si>
    <t>Mireta Petrauskaitė</t>
  </si>
  <si>
    <t>Vineta Žukaitė</t>
  </si>
  <si>
    <t>Ieva Masalskaitė</t>
  </si>
  <si>
    <t>Gabija Mikavičiūtė</t>
  </si>
  <si>
    <t>Eglė Liekytė</t>
  </si>
  <si>
    <t>Aiva Starasotnikovaitė</t>
  </si>
  <si>
    <t>Gabrielė Liekytė</t>
  </si>
  <si>
    <t>Ugnė Bertulytė</t>
  </si>
  <si>
    <t>Rima Pliopienė</t>
  </si>
  <si>
    <t>Sonata Lenkauskaitė</t>
  </si>
  <si>
    <t>Kamilė Molčanovaitė</t>
  </si>
  <si>
    <t>Fausta Vainoriūtė</t>
  </si>
  <si>
    <t>Saulė Biguzaitė</t>
  </si>
  <si>
    <t>Vija Klimaitė</t>
  </si>
  <si>
    <t>Neringa Laurinaitytė</t>
  </si>
  <si>
    <t>Margarita Babič</t>
  </si>
  <si>
    <t>Marta Makselytė</t>
  </si>
  <si>
    <t>Gabrielė Mateikaitė</t>
  </si>
  <si>
    <t>Indrė Trabutienė</t>
  </si>
  <si>
    <t>Judita Jankauskaitė</t>
  </si>
  <si>
    <t>Eglė Motiejūnaitė</t>
  </si>
  <si>
    <t>Indraja Skrickytė</t>
  </si>
  <si>
    <t>Emilija Jokšaitė</t>
  </si>
  <si>
    <t>Koef.</t>
  </si>
  <si>
    <t>Km</t>
  </si>
  <si>
    <t>Viso balų</t>
  </si>
  <si>
    <t>Nr.</t>
  </si>
  <si>
    <t>Vidas Kūlokas</t>
  </si>
  <si>
    <t>Saulius Sinkevičius</t>
  </si>
  <si>
    <t>Ramūnas Kliokys</t>
  </si>
  <si>
    <t>Važnyčiotojas(-ai)</t>
  </si>
  <si>
    <t>3.*</t>
  </si>
  <si>
    <t>4.*</t>
  </si>
  <si>
    <t>5.*</t>
  </si>
  <si>
    <t>6.*</t>
  </si>
  <si>
    <t>7.*</t>
  </si>
  <si>
    <t>8.*</t>
  </si>
  <si>
    <t>9.*</t>
  </si>
  <si>
    <t>Inesa Olubienė</t>
  </si>
  <si>
    <t>Gvineta Binkevičiūtė</t>
  </si>
  <si>
    <t xml:space="preserve"> -</t>
  </si>
  <si>
    <t>Alisija Zabavska-Rogers</t>
  </si>
  <si>
    <t>Gimimo metai</t>
  </si>
  <si>
    <t>Urtė Lukošiūtė</t>
  </si>
  <si>
    <t>Asta Buitkutė</t>
  </si>
  <si>
    <t>Aurėja Balčiauskaitė</t>
  </si>
  <si>
    <t>Dalia Greičienė</t>
  </si>
  <si>
    <t>Andrėja Rimkutė</t>
  </si>
  <si>
    <t>Emilis Andrulevičius</t>
  </si>
  <si>
    <t>Elžbieta Okaitė</t>
  </si>
  <si>
    <t>Dominykas Tučkus</t>
  </si>
  <si>
    <t>Milena Raugevičiūtė</t>
  </si>
  <si>
    <t>Gabija Dumsevičiūtė</t>
  </si>
  <si>
    <t>Rūta Guginytė</t>
  </si>
  <si>
    <t>Ieva Kačanauskaitė</t>
  </si>
  <si>
    <t>Gustė Dereškevičiūtė</t>
  </si>
  <si>
    <t>Estela Mereckaitė</t>
  </si>
  <si>
    <t>Neida Kondrašova</t>
  </si>
  <si>
    <t>Paula Andruškaitė</t>
  </si>
  <si>
    <t>Vakarė Chromovaitė</t>
  </si>
  <si>
    <t>Aija Mikulevič</t>
  </si>
  <si>
    <t>Edilija Petkutė</t>
  </si>
  <si>
    <t>Kajus Kasiliauskas</t>
  </si>
  <si>
    <t xml:space="preserve">Goda Garnytė </t>
  </si>
  <si>
    <t>Rugilė Lukytė</t>
  </si>
  <si>
    <t>Marta Sabuckytė</t>
  </si>
  <si>
    <t>Goda Lukytė</t>
  </si>
  <si>
    <t>Sofija Jurgelionytė</t>
  </si>
  <si>
    <t>Laurynas Terebeiza</t>
  </si>
  <si>
    <t>Patricija Grigaitė</t>
  </si>
  <si>
    <t>Evelina Janušaitė</t>
  </si>
  <si>
    <t>Laura Lumbytė</t>
  </si>
  <si>
    <t>Meda Kairiūkštytė</t>
  </si>
  <si>
    <t>Viktorija Mickevičiūtė</t>
  </si>
  <si>
    <t>2021 08 21 Dzūkijos taurė, Lazdijų r. (LTU1*)</t>
  </si>
  <si>
    <t>Viktorija Stašinskaitė</t>
  </si>
  <si>
    <t>Vasarė Viselgaitė</t>
  </si>
  <si>
    <t>Justina Kilinskaitė</t>
  </si>
  <si>
    <t>Laura Budrytė</t>
  </si>
  <si>
    <t>Marta Kardokė</t>
  </si>
  <si>
    <t>Raminta Aleksė</t>
  </si>
  <si>
    <t>Kamila Granicka</t>
  </si>
  <si>
    <t>Benediktas Kazlauskas</t>
  </si>
  <si>
    <t>Karijotas Kardokas</t>
  </si>
  <si>
    <t>Viltė Manarkaitė</t>
  </si>
  <si>
    <t>2021 09 25 Jotvingių taurė, Žiegždriai, Kauno r. (LTU1*)</t>
  </si>
  <si>
    <t>Gabrielė Dumskytė</t>
  </si>
  <si>
    <t>Austėja Rinkevičiūtė</t>
  </si>
  <si>
    <t>Agita Nesavaitė</t>
  </si>
  <si>
    <t>Emilija Urbikaitė</t>
  </si>
  <si>
    <t>Remigijus Gražulis</t>
  </si>
  <si>
    <t>Emilija Pociūtė</t>
  </si>
  <si>
    <t>Antanina Prišmantaitė</t>
  </si>
  <si>
    <t>Vieta</t>
  </si>
  <si>
    <t>2022 08 20 Dzūkijos taurė, Lazdijų r. (LTU1*)</t>
  </si>
  <si>
    <t>2022 09 24 Jotvingių taurė, Žiegždriai, Kauno r. (LTU1*)</t>
  </si>
  <si>
    <t>2022 10 01 Topolio taurė, Kalnėnai, Telšių r. (LTU1*)</t>
  </si>
  <si>
    <t>2022 08 06 Lietuvos ištvermės jojimo čempionatas, Kurtuvėnai, Šiaulių r.,  (LTU-CH)</t>
  </si>
  <si>
    <t>2022 11 12 Naujadvario žirgų taurė, Jovariškės, Trakų r. (LTU1*)</t>
  </si>
  <si>
    <t>Sniega Šurkutė</t>
  </si>
  <si>
    <t>Greta Krištopaitytė</t>
  </si>
  <si>
    <t>2022 06 18  Kalvotosios Žemaitijos taurė, Kalnėnai, Telšių r. (LTU1*)</t>
  </si>
  <si>
    <t>2022 07 09  Komaro taurė, Baisogala, Radviliškio r. (LTU1*)</t>
  </si>
  <si>
    <t>Dominika Petrulevič</t>
  </si>
  <si>
    <t>Bartkutė Erika</t>
  </si>
  <si>
    <t>vaikai?</t>
  </si>
  <si>
    <t>Suaugę?</t>
  </si>
  <si>
    <t>nėra</t>
  </si>
  <si>
    <t>Greta Markevičiūtė</t>
  </si>
  <si>
    <t>Ugnė Motiekaitė</t>
  </si>
  <si>
    <t>Tėja Minkštimaitė</t>
  </si>
  <si>
    <t>Austėja Žekaitė</t>
  </si>
  <si>
    <t>Daiva Grikytė</t>
  </si>
  <si>
    <t>Ema Mosolkovaitė</t>
  </si>
  <si>
    <t>Sandra Bareckaitė</t>
  </si>
  <si>
    <t>Duomenys apie raitelį</t>
  </si>
  <si>
    <t>Ainė Skikaitė</t>
  </si>
  <si>
    <t>Marta Nauronytė</t>
  </si>
  <si>
    <t>Marta Verygaitė</t>
  </si>
  <si>
    <t>Sofija Pukytė</t>
  </si>
  <si>
    <t>Agota Tučkutė</t>
  </si>
  <si>
    <t>Aras Šidlauskas</t>
  </si>
  <si>
    <t>Patricija Jakimavičiūtė</t>
  </si>
  <si>
    <t>Tėja Bagdžiūtė</t>
  </si>
  <si>
    <t>Vakarė Vaičiulytė</t>
  </si>
  <si>
    <t>Gerda Simanavičiūtė</t>
  </si>
  <si>
    <t>Austėja Aleksandravičiūtė</t>
  </si>
  <si>
    <t>Augustė Grigutytė</t>
  </si>
  <si>
    <t>Austėja Gedmantaitė</t>
  </si>
  <si>
    <t>Greta Gervinienė</t>
  </si>
  <si>
    <t>Evita Zalagaitė</t>
  </si>
  <si>
    <t>Brigita Aninkevičiūtė</t>
  </si>
  <si>
    <t>Karina Nugaraitė</t>
  </si>
  <si>
    <t>Vytautė Buivydaitė</t>
  </si>
  <si>
    <t>Emilija Karpinaitė</t>
  </si>
  <si>
    <t>Gaja Pilarczyk-Palaitis</t>
  </si>
  <si>
    <t>Donatas Marčinskas</t>
  </si>
  <si>
    <t>Kazys Gurskis</t>
  </si>
  <si>
    <t>Tatjana Šulcienė</t>
  </si>
  <si>
    <t xml:space="preserve">Evelina Janušaitė </t>
  </si>
  <si>
    <t>Estela Marickaitė</t>
  </si>
  <si>
    <t>Giedrius Sinkevičius</t>
  </si>
  <si>
    <t>Agnė Plūmė</t>
  </si>
  <si>
    <t>Luka Bronušaitė</t>
  </si>
  <si>
    <t>Justina Vaiskutė</t>
  </si>
  <si>
    <t>Jogailė Tervidytė</t>
  </si>
  <si>
    <t>Karilė Kuodytė</t>
  </si>
  <si>
    <t>Emili Petunova</t>
  </si>
  <si>
    <t>Jonas Narbutaitis</t>
  </si>
  <si>
    <t>Daniela Narbutaitytė</t>
  </si>
  <si>
    <t>Ana Raketytė</t>
  </si>
  <si>
    <t>Duomenys apie važnyčiotoją</t>
  </si>
  <si>
    <t>Aksinija Pazniak</t>
  </si>
  <si>
    <t>Kleopatra Palčech</t>
  </si>
  <si>
    <t>Dovilė Kuzminskienė</t>
  </si>
  <si>
    <t>Vaiva Liutkevičiūtė</t>
  </si>
  <si>
    <t xml:space="preserve">Kačinskaitė Eimilė </t>
  </si>
  <si>
    <t xml:space="preserve">Acutė Gabija </t>
  </si>
  <si>
    <t xml:space="preserve">Bružaitė Akvilė </t>
  </si>
  <si>
    <t xml:space="preserve">Rubežiūtė Kornelija </t>
  </si>
  <si>
    <t xml:space="preserve">Kūlokaitė Neringa </t>
  </si>
  <si>
    <t>Bareckaitė Sandra</t>
  </si>
  <si>
    <t>Raitelio pavardė, vardas</t>
  </si>
  <si>
    <t xml:space="preserve">Dobrovolskytė Auksė </t>
  </si>
  <si>
    <t>Salmanavičiūtė Agnė</t>
  </si>
  <si>
    <t xml:space="preserve">Jarmalavičienė Diana </t>
  </si>
  <si>
    <t xml:space="preserve">Dambrauskaitė Gaja </t>
  </si>
  <si>
    <t>Daunytė Katrė</t>
  </si>
  <si>
    <t xml:space="preserve">Zalieckas Ąžuolas </t>
  </si>
  <si>
    <t>Jarmalavičiūtė Evita</t>
  </si>
  <si>
    <t>Jarmalavičius Domantas</t>
  </si>
  <si>
    <t>Simaškaitė Gabija</t>
  </si>
  <si>
    <t>Riabokon Gabrielė</t>
  </si>
  <si>
    <t>Knatauskas Matas</t>
  </si>
  <si>
    <t xml:space="preserve">Martinavičienė Danguolė </t>
  </si>
  <si>
    <t xml:space="preserve">Dulevičiūtė Jogailė </t>
  </si>
  <si>
    <t xml:space="preserve">Valys Kazimieras </t>
  </si>
  <si>
    <t xml:space="preserve">Gedvilaitė Ernesta </t>
  </si>
  <si>
    <t>Siriūtė Ugnė</t>
  </si>
  <si>
    <t xml:space="preserve">Rimšaitė Gabrielė </t>
  </si>
  <si>
    <t xml:space="preserve">Žernytė Evita </t>
  </si>
  <si>
    <t xml:space="preserve">Kijauskaitė Liepa </t>
  </si>
  <si>
    <t xml:space="preserve">Dambrauskaitė Ūla </t>
  </si>
  <si>
    <t xml:space="preserve">Abromavičiūtė Eidvilė </t>
  </si>
  <si>
    <t xml:space="preserve">Čiūžaitė Austėja </t>
  </si>
  <si>
    <t>Tverijonaitė Milana</t>
  </si>
  <si>
    <t xml:space="preserve">Rimkutė Andrėja </t>
  </si>
  <si>
    <t>Geringsonaitė Austėja</t>
  </si>
  <si>
    <t>Vaivadaitė Ieva</t>
  </si>
  <si>
    <t>Tamošaitytė Dorotėja</t>
  </si>
  <si>
    <t>Vaivadaitė Kornelija</t>
  </si>
  <si>
    <t>Gaidamavičiūtė Julija</t>
  </si>
  <si>
    <t xml:space="preserve">Borovkovaitė Justina </t>
  </si>
  <si>
    <t>Vasiliauskaitė Gerda</t>
  </si>
  <si>
    <t>Spudaitė Skaistė</t>
  </si>
  <si>
    <t>Jankauskas Kajus</t>
  </si>
  <si>
    <t>Leonavičiūtė Rugilė</t>
  </si>
  <si>
    <t xml:space="preserve">Kulikauskaitė Vita </t>
  </si>
  <si>
    <t xml:space="preserve">Mosolkovaitė Ema </t>
  </si>
  <si>
    <t xml:space="preserve">Pociūnienė Brigita </t>
  </si>
  <si>
    <t xml:space="preserve">Eidukaitytė Augustė </t>
  </si>
  <si>
    <t xml:space="preserve">Bartkutė Erika </t>
  </si>
  <si>
    <t>Gasparaitė Paula</t>
  </si>
  <si>
    <t>Lukoševičiūtė Elija</t>
  </si>
  <si>
    <t xml:space="preserve">Degutis Mantas </t>
  </si>
  <si>
    <t xml:space="preserve">Kaveckaitė Kamilė </t>
  </si>
  <si>
    <t>Liutkevičiūtė Vaiva</t>
  </si>
  <si>
    <t>Sebastijonė Jolanta</t>
  </si>
  <si>
    <t xml:space="preserve">Babič Margarita </t>
  </si>
  <si>
    <t>Elzbergaitė Rusnė</t>
  </si>
  <si>
    <t>Kaklauskaitė Amelija</t>
  </si>
  <si>
    <t>Povilaitytė Monika</t>
  </si>
  <si>
    <t>Venclovaitė Medeina</t>
  </si>
  <si>
    <t>Petraitytė Saulė</t>
  </si>
  <si>
    <t>Dragūnas Rytis</t>
  </si>
  <si>
    <t>Petrūnaitė Salomėja</t>
  </si>
  <si>
    <t xml:space="preserve">Varnelis Eigirdas </t>
  </si>
  <si>
    <t>Visockytė Uršulė</t>
  </si>
  <si>
    <t>Kabačiauskaitė Julija</t>
  </si>
  <si>
    <t>Savickytė Akvilė</t>
  </si>
  <si>
    <t>Varnelytė Frėja</t>
  </si>
  <si>
    <t xml:space="preserve">Sučilaitė Gabija </t>
  </si>
  <si>
    <t>Develytė Jogailė</t>
  </si>
  <si>
    <t xml:space="preserve">Miknevičiūtė Eglė </t>
  </si>
  <si>
    <t>Petrauskaitė Mireta</t>
  </si>
  <si>
    <t xml:space="preserve">Oliškevičiūtė Amelija </t>
  </si>
  <si>
    <t>Vasiliauskienė Inga</t>
  </si>
  <si>
    <t>Domkutė Austėja</t>
  </si>
  <si>
    <t>Alosi Cristina</t>
  </si>
  <si>
    <t>Varpučianskytė Adrija</t>
  </si>
  <si>
    <t>Malinauskaitė Rugilė</t>
  </si>
  <si>
    <t>Davidovič Margarita</t>
  </si>
  <si>
    <t xml:space="preserve">Ubartaitė Ugnė </t>
  </si>
  <si>
    <t>Jonaitytė Smiltė</t>
  </si>
  <si>
    <t>Krugelytė Austėja</t>
  </si>
  <si>
    <t>Norbutaitė Meda</t>
  </si>
  <si>
    <t>Skerytė Deimantė</t>
  </si>
  <si>
    <t xml:space="preserve">Šarkevičiūtė Jorūnė </t>
  </si>
  <si>
    <t>Gudavičiūtė Guoda</t>
  </si>
  <si>
    <t>Liaugaudaitė Milda</t>
  </si>
  <si>
    <t xml:space="preserve">Bagvilaitė Dovilė </t>
  </si>
  <si>
    <t>Šveistienė Rūta</t>
  </si>
  <si>
    <t>Janušaitė Evelina</t>
  </si>
  <si>
    <t>Žūkaitė Agnė</t>
  </si>
  <si>
    <t>Prochorovaitė Andrėja</t>
  </si>
  <si>
    <t xml:space="preserve">Kazakevičiūtė Laima </t>
  </si>
  <si>
    <t xml:space="preserve">Dūkštaitė Akvilė </t>
  </si>
  <si>
    <t>Lukoševičiūtė Gintarė</t>
  </si>
  <si>
    <t>Patrylaitė Emilė</t>
  </si>
  <si>
    <t>Žolynaitė Indrė</t>
  </si>
  <si>
    <t>Švedavičienė Viktorija</t>
  </si>
  <si>
    <t>Martusevičiūtė Elzė</t>
  </si>
  <si>
    <t>Sinkevičiūtė Gustė</t>
  </si>
  <si>
    <t>Adrijauskaitė Evita</t>
  </si>
  <si>
    <t>Balčiūtė Lėja</t>
  </si>
  <si>
    <t>Aleksandravičiūtė Austėja</t>
  </si>
  <si>
    <t>Butkutė Gabrielė</t>
  </si>
  <si>
    <t>Stonytė Paulina</t>
  </si>
  <si>
    <t>Rinkevičiūtė Austėja</t>
  </si>
  <si>
    <t>Kazakevičiūtė Laima</t>
  </si>
  <si>
    <t>Markevičius Justas</t>
  </si>
  <si>
    <t>Skučaitė Paulina</t>
  </si>
  <si>
    <t>Vadeikaitė Gabija</t>
  </si>
  <si>
    <t>Vitaitė Gabija</t>
  </si>
  <si>
    <t>Razminė Gertrūda</t>
  </si>
  <si>
    <t>Kairiukštytė Meda</t>
  </si>
  <si>
    <t>Vievesis Mindaugas</t>
  </si>
  <si>
    <t>Audėjaitė Elija</t>
  </si>
  <si>
    <t>2024 04 06                Širvintų taurė 2024, Ristūnų g. 6, Kalnalaukio k., Širvintų r.  (LTU1*)</t>
  </si>
  <si>
    <t xml:space="preserve">    2024 04 06                Širvintų taurė 2024, Ristūnų g. 6, Kalnalaukio k., Širvintų r.  (LTU1*)</t>
  </si>
  <si>
    <t xml:space="preserve">Repšienė Jūratė </t>
  </si>
  <si>
    <t>2024 04 27           Kurtuvėnų taurė 2024, Kurtuvėnai, Šiaulių r. (LTU1*)</t>
  </si>
  <si>
    <t>2024 05 18          Topolio taurė 2024, Kalnėnai, Telšių r. (LTU1*)</t>
  </si>
  <si>
    <t>LIETUVOS IŠTVERMĖS JOJIMO REITINGAI 2024, SUAUGUSIŲJŲ GRUPĖ</t>
  </si>
  <si>
    <t>LIETUVOS IŠTVERMĖS JOJIMO REITINGAI 2024, MĖGĖJŲ GRUPĖ</t>
  </si>
  <si>
    <t>Važnyčiotojas(-ai), pavardė, vardas</t>
  </si>
  <si>
    <t>Vilbikas Nojus</t>
  </si>
  <si>
    <t>Žinytė Juna</t>
  </si>
  <si>
    <t>Bubnytė Paulina</t>
  </si>
  <si>
    <t>Klimaitė Mileta</t>
  </si>
  <si>
    <t>Masiukaitė Gabrielė</t>
  </si>
  <si>
    <t>Lipnevič Joanna</t>
  </si>
  <si>
    <t>Bružaitė Sibilė</t>
  </si>
  <si>
    <t>LIETUVOS IŠTVERMĖS JOJIMO REITINGAI 2024, VAIKŲ GRUPĖ</t>
  </si>
  <si>
    <t>2024 06 15                  Kalvotosios Žemaitijos taurė, Kalnėnai, Telšių r. (LTU1*)</t>
  </si>
  <si>
    <t>2024 07 13          Komaro taurė, Baisogala (LTU1*)</t>
  </si>
  <si>
    <t>2024 08 24       Dzūkijos taurė, Valkininkai (LTU1*)</t>
  </si>
  <si>
    <t>2024 09 07             Vaikų ištvermės jojimo čempionatas, Kalnėnai, (LTU1*)</t>
  </si>
  <si>
    <t>2024 09 21        Jotvingių taurė. Žiegždriai, Kauno r. (LTU1*)</t>
  </si>
  <si>
    <t>2024 04 06       Širvintų taurė 2024, Kalnalaukio k., Širvintų r.  (LTU1*)</t>
  </si>
  <si>
    <t>LIETUVOS IŠTVERMĖS JOJIMO REITINGAI 2024, JAUNIMO GRUPĖ</t>
  </si>
  <si>
    <t>2024 03 23          Shanghai Trails (NAT)</t>
  </si>
  <si>
    <t>2024 03 24           Shanghai Trails (NAT)</t>
  </si>
  <si>
    <t>Pukšmytė Karolina</t>
  </si>
  <si>
    <t>Paulauskaitė Vilmantė</t>
  </si>
  <si>
    <t>Oniūnaitė Agota</t>
  </si>
  <si>
    <t>Kascėnas Vilius</t>
  </si>
  <si>
    <t>Petkutė Jogailė</t>
  </si>
  <si>
    <t>Krištopaitytė Greta</t>
  </si>
  <si>
    <t>Tamošaitytė Eivilė</t>
  </si>
  <si>
    <t>Rupšytė Smiltė</t>
  </si>
  <si>
    <t>Jasiūnaitė Etėja</t>
  </si>
  <si>
    <t>Lekeckaitė Ieva</t>
  </si>
  <si>
    <t>Kiberlytė Andrėja</t>
  </si>
  <si>
    <t>Lukytė Goda</t>
  </si>
  <si>
    <t>Andrijauskytė Miglė</t>
  </si>
  <si>
    <t>Žiupsnytė Austėja</t>
  </si>
  <si>
    <t>Viesulė Aušra</t>
  </si>
  <si>
    <t>Norvaišaitė Emilė</t>
  </si>
  <si>
    <t>Navickaitė Raminta</t>
  </si>
  <si>
    <t>Girdenienė Aušra</t>
  </si>
  <si>
    <t>Bružaitė Goda</t>
  </si>
  <si>
    <t>Žukaitė Vineta</t>
  </si>
  <si>
    <t>Dabšauskytė Andrėja</t>
  </si>
  <si>
    <t>2024 05 18                 Topolio taurė 2024, Kalnėnai, Telšių r. (LTU1*)</t>
  </si>
  <si>
    <t>2024 08 24              Dzūkijos taurė, Valkininkai (LTU1*)</t>
  </si>
  <si>
    <t>2024 09 07                  Vaikų ištvermės jojimo čempionatas, Kalnėnai, (LTU1*)</t>
  </si>
  <si>
    <t>2024 09 21           Jotvingių taurė. Žiegždriai, Kauno r. (LTU1*)</t>
  </si>
  <si>
    <t>2024 04 06                 Širvintų taurė 2024, Ristūnų g. 6, Kalnalaukio k., Širvintų r.  (LTU1*)</t>
  </si>
  <si>
    <t>2024 05 18             Topolio taurė 2024, Kalnėnai, Telšių r. (LTU1*)</t>
  </si>
  <si>
    <t>2024 07 13             Komaro taurė, Baisogala (LTU1*)</t>
  </si>
  <si>
    <t>2024 08 24                Dzūkijos taurė, Valkininkai (LTU1*)</t>
  </si>
  <si>
    <t>2024 09 07                      Vaikų ištvermės jojimo čempionatas, Kalnėnai, (LTU1*)</t>
  </si>
  <si>
    <t>2024 09 21               Jotvingių taurė. Žiegždriai, Kauno r. (LTU1*)</t>
  </si>
  <si>
    <t>2024 08 24             Dzūkijos taurė, Valkininkai (LTU1*)</t>
  </si>
  <si>
    <t>2024 09 07                     Vaikų ištvermės jojimo čempionatas, Kalnėnai, (LTU1*)</t>
  </si>
  <si>
    <t>2024 07 13              Komaro taurė, Baisogala (LTU1*)</t>
  </si>
  <si>
    <t>Danilevičiūtė Karolina</t>
  </si>
  <si>
    <t>Velavičiūtė Milana</t>
  </si>
  <si>
    <t>Zalieckienė Ugnė</t>
  </si>
  <si>
    <t>Šveistytė Ugnė</t>
  </si>
  <si>
    <t xml:space="preserve">Biciulevič Sonata </t>
  </si>
  <si>
    <t>Vaičiulytė Vakarė</t>
  </si>
  <si>
    <t>Nugaraitė Dominyka</t>
  </si>
  <si>
    <t>Černiauskaitė Adelė</t>
  </si>
  <si>
    <t>Raketytė Ana</t>
  </si>
  <si>
    <t>Petronytė Miglė</t>
  </si>
  <si>
    <t>Paužolytė Ūla</t>
  </si>
  <si>
    <t>Medžiaušytė Viltė</t>
  </si>
  <si>
    <t>Žilionytė Nova</t>
  </si>
  <si>
    <t>Pozniakova Erika</t>
  </si>
  <si>
    <t>Kazlauskas Benediktas</t>
  </si>
  <si>
    <t>Paulauskaitė Živilė</t>
  </si>
  <si>
    <t>Palubinskaitė Justina</t>
  </si>
  <si>
    <t>Kelpšė Monika</t>
  </si>
  <si>
    <t>Jokšaitė Emilija</t>
  </si>
  <si>
    <t>Bindzaitė Guoda</t>
  </si>
  <si>
    <t>Jonavičiūtė Maja</t>
  </si>
  <si>
    <t>Toleikytė Ieva</t>
  </si>
  <si>
    <t>Mažonaitė Agilė</t>
  </si>
  <si>
    <t>2024 07 13            Komaro taurė, Baisogala (LTU1*)</t>
  </si>
  <si>
    <t>2024 08 03               Lietuvos ištvermės jojimo čempionatas/Lazdijų taurė, Bukta, Lazdijų r. (LTU-CH)</t>
  </si>
  <si>
    <t>Petryliėnė Lina</t>
  </si>
  <si>
    <t>Giniūnaitė Goda</t>
  </si>
  <si>
    <t>Liutkevičiūtė Jurgita</t>
  </si>
  <si>
    <t>Kazokaitė Gabija</t>
  </si>
  <si>
    <t>2024 10 18  Fontainebleau, Prancūzija (CEI1*)</t>
  </si>
  <si>
    <t>2024 02 03                      Dr. Gail Conway Memorial Ride at River Run (NAT)</t>
  </si>
  <si>
    <t>2024 04 19                  Ride in the Pines (NAT)</t>
  </si>
  <si>
    <t>2024 05 11                    Last Hoorah (NAT)</t>
  </si>
  <si>
    <t>2024 10 04 Quitaque Climb Gail Conway Memorial (NAT)</t>
  </si>
  <si>
    <t>2025 10 05 Quitaque Climb Gail Conway Memorial (NAT)</t>
  </si>
  <si>
    <t>2024 09 11 Wyniki konkursu (NAT), Lenkija</t>
  </si>
  <si>
    <t>2024 10 19                    Kerry Lowrey (NAT)</t>
  </si>
  <si>
    <t>2024 10 20                    Kerry Lowrey (NAT)</t>
  </si>
  <si>
    <t>2024 10 26                   Owl Hoot Spook (NAT)</t>
  </si>
  <si>
    <t>2024 10 27 Piirsalu Rannak (NAT), Estija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</si>
</sst>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charset val="186"/>
      <scheme val="minor"/>
    </font>
    <font>
      <i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2"/>
      <name val="Calibri"/>
      <family val="2"/>
      <scheme val="minor"/>
    </font>
    <font>
      <sz val="9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charset val="186"/>
      <scheme val="minor"/>
    </font>
    <font>
      <i/>
      <sz val="9"/>
      <color rgb="FFFF0000"/>
      <name val="Calibri"/>
      <family val="2"/>
      <scheme val="minor"/>
    </font>
    <font>
      <i/>
      <sz val="12"/>
      <color rgb="FFFF0000"/>
      <name val="Calibri"/>
      <family val="2"/>
      <scheme val="minor"/>
    </font>
    <font>
      <sz val="9"/>
      <name val="Calibri"/>
      <family val="2"/>
      <charset val="186"/>
      <scheme val="minor"/>
    </font>
    <font>
      <b/>
      <sz val="9"/>
      <color theme="1"/>
      <name val="Calibri"/>
      <family val="2"/>
      <charset val="186"/>
      <scheme val="minor"/>
    </font>
    <font>
      <b/>
      <sz val="9"/>
      <name val="Calibri"/>
      <family val="2"/>
      <charset val="186"/>
      <scheme val="minor"/>
    </font>
    <font>
      <b/>
      <sz val="9"/>
      <color rgb="FFFF0000"/>
      <name val="Calibri"/>
      <family val="2"/>
      <charset val="186"/>
      <scheme val="minor"/>
    </font>
    <font>
      <b/>
      <sz val="12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sz val="9"/>
      <color rgb="FFFF0000"/>
      <name val="Calibri"/>
      <family val="2"/>
      <charset val="186"/>
      <scheme val="minor"/>
    </font>
    <font>
      <b/>
      <i/>
      <sz val="9"/>
      <color rgb="FFFF0000"/>
      <name val="Calibri"/>
      <family val="2"/>
      <scheme val="minor"/>
    </font>
    <font>
      <b/>
      <sz val="12"/>
      <name val="Calibri"/>
      <family val="2"/>
      <scheme val="minor"/>
    </font>
    <font>
      <i/>
      <sz val="9"/>
      <name val="Calibri"/>
      <family val="2"/>
      <charset val="186"/>
      <scheme val="minor"/>
    </font>
    <font>
      <sz val="10"/>
      <color rgb="FFFF0000"/>
      <name val="Calibri"/>
      <family val="2"/>
      <scheme val="minor"/>
    </font>
    <font>
      <sz val="12"/>
      <name val="Calibri"/>
      <family val="2"/>
      <charset val="186"/>
      <scheme val="minor"/>
    </font>
    <font>
      <i/>
      <sz val="9"/>
      <color rgb="FFFF0000"/>
      <name val="Calibri"/>
      <family val="2"/>
      <charset val="186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7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18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/>
    </xf>
    <xf numFmtId="0" fontId="4" fillId="0" borderId="34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/>
    </xf>
    <xf numFmtId="0" fontId="4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left" vertical="center" wrapText="1"/>
    </xf>
    <xf numFmtId="0" fontId="4" fillId="0" borderId="54" xfId="0" applyFont="1" applyBorder="1" applyAlignment="1">
      <alignment horizontal="center" vertical="center"/>
    </xf>
    <xf numFmtId="0" fontId="4" fillId="0" borderId="61" xfId="0" applyFont="1" applyBorder="1" applyAlignment="1">
      <alignment horizontal="center" vertical="center"/>
    </xf>
    <xf numFmtId="0" fontId="4" fillId="0" borderId="63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/>
    </xf>
    <xf numFmtId="0" fontId="4" fillId="0" borderId="65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31" xfId="0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0" xfId="0" applyFont="1"/>
    <xf numFmtId="0" fontId="11" fillId="0" borderId="31" xfId="0" applyFont="1" applyBorder="1" applyAlignment="1">
      <alignment horizontal="center" vertical="center"/>
    </xf>
    <xf numFmtId="0" fontId="11" fillId="2" borderId="39" xfId="0" applyFont="1" applyFill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2" fillId="2" borderId="39" xfId="0" applyFont="1" applyFill="1" applyBorder="1" applyAlignment="1">
      <alignment horizontal="left" vertical="center"/>
    </xf>
    <xf numFmtId="0" fontId="11" fillId="0" borderId="48" xfId="0" applyFont="1" applyBorder="1" applyAlignment="1">
      <alignment horizontal="left" vertical="center"/>
    </xf>
    <xf numFmtId="0" fontId="12" fillId="2" borderId="48" xfId="0" applyFont="1" applyFill="1" applyBorder="1" applyAlignment="1">
      <alignment horizontal="left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54" xfId="0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0" fontId="11" fillId="0" borderId="47" xfId="0" applyFont="1" applyBorder="1" applyAlignment="1">
      <alignment vertical="center"/>
    </xf>
    <xf numFmtId="0" fontId="11" fillId="0" borderId="53" xfId="0" applyFont="1" applyBorder="1" applyAlignment="1">
      <alignment horizontal="center" vertical="center"/>
    </xf>
    <xf numFmtId="0" fontId="13" fillId="0" borderId="47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1" fillId="0" borderId="60" xfId="0" applyFont="1" applyBorder="1" applyAlignment="1">
      <alignment horizontal="center" vertical="center"/>
    </xf>
    <xf numFmtId="0" fontId="11" fillId="0" borderId="59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31" xfId="0" applyFont="1" applyBorder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1" fontId="11" fillId="0" borderId="31" xfId="0" applyNumberFormat="1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49" fontId="11" fillId="0" borderId="48" xfId="0" applyNumberFormat="1" applyFont="1" applyBorder="1" applyAlignment="1">
      <alignment horizontal="center" vertical="center"/>
    </xf>
    <xf numFmtId="0" fontId="11" fillId="2" borderId="54" xfId="0" applyFont="1" applyFill="1" applyBorder="1" applyAlignment="1">
      <alignment horizontal="center" vertical="center"/>
    </xf>
    <xf numFmtId="0" fontId="11" fillId="0" borderId="57" xfId="0" applyFont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6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0" fillId="0" borderId="0" xfId="0" applyFont="1"/>
    <xf numFmtId="0" fontId="7" fillId="0" borderId="1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1" fillId="0" borderId="33" xfId="0" applyFont="1" applyBorder="1" applyAlignment="1">
      <alignment horizontal="left" vertical="center"/>
    </xf>
    <xf numFmtId="0" fontId="12" fillId="2" borderId="46" xfId="0" applyFont="1" applyFill="1" applyBorder="1" applyAlignment="1">
      <alignment horizontal="left" vertical="center"/>
    </xf>
    <xf numFmtId="0" fontId="11" fillId="0" borderId="64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68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left" vertical="center"/>
    </xf>
    <xf numFmtId="0" fontId="4" fillId="0" borderId="37" xfId="0" applyFont="1" applyBorder="1" applyAlignment="1">
      <alignment horizontal="left" vertical="center" wrapText="1"/>
    </xf>
    <xf numFmtId="0" fontId="4" fillId="0" borderId="38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2" fillId="0" borderId="25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1" xfId="0" applyFont="1" applyBorder="1" applyAlignment="1">
      <alignment vertical="center"/>
    </xf>
    <xf numFmtId="0" fontId="17" fillId="0" borderId="1" xfId="0" applyFont="1" applyBorder="1" applyAlignment="1">
      <alignment horizontal="left" vertical="center"/>
    </xf>
    <xf numFmtId="0" fontId="11" fillId="0" borderId="19" xfId="0" applyFont="1" applyBorder="1" applyAlignment="1">
      <alignment horizontal="center" vertical="center"/>
    </xf>
    <xf numFmtId="0" fontId="11" fillId="0" borderId="7" xfId="0" applyFont="1" applyBorder="1"/>
    <xf numFmtId="0" fontId="11" fillId="0" borderId="1" xfId="0" applyFont="1" applyBorder="1"/>
    <xf numFmtId="0" fontId="11" fillId="0" borderId="8" xfId="0" applyFont="1" applyBorder="1"/>
    <xf numFmtId="0" fontId="17" fillId="0" borderId="1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8" fillId="0" borderId="1" xfId="0" applyFont="1" applyBorder="1" applyAlignment="1">
      <alignment horizontal="left" vertical="center"/>
    </xf>
    <xf numFmtId="0" fontId="18" fillId="0" borderId="7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0" fontId="8" fillId="0" borderId="60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7" xfId="0" applyFont="1" applyBorder="1"/>
    <xf numFmtId="0" fontId="8" fillId="0" borderId="1" xfId="0" applyFont="1" applyBorder="1"/>
    <xf numFmtId="0" fontId="5" fillId="0" borderId="59" xfId="0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7" fillId="0" borderId="3" xfId="0" applyFont="1" applyBorder="1" applyAlignment="1">
      <alignment horizontal="left" vertical="center"/>
    </xf>
    <xf numFmtId="0" fontId="13" fillId="0" borderId="67" xfId="0" applyFont="1" applyBorder="1" applyAlignment="1">
      <alignment horizontal="center" vertical="center"/>
    </xf>
    <xf numFmtId="0" fontId="11" fillId="0" borderId="69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0" borderId="70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9" fillId="0" borderId="61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67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22" fillId="0" borderId="50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22" fillId="0" borderId="49" xfId="0" applyFont="1" applyBorder="1" applyAlignment="1">
      <alignment horizontal="center" vertical="center"/>
    </xf>
    <xf numFmtId="0" fontId="22" fillId="0" borderId="67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22" fillId="0" borderId="70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0" fillId="0" borderId="34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20" fillId="0" borderId="38" xfId="0" applyFont="1" applyBorder="1" applyAlignment="1">
      <alignment horizontal="center" vertical="center" wrapText="1"/>
    </xf>
    <xf numFmtId="0" fontId="20" fillId="0" borderId="38" xfId="0" applyFont="1" applyBorder="1" applyAlignment="1">
      <alignment horizontal="center" vertical="center"/>
    </xf>
    <xf numFmtId="0" fontId="20" fillId="0" borderId="35" xfId="0" applyFont="1" applyBorder="1" applyAlignment="1">
      <alignment horizontal="center" vertical="center"/>
    </xf>
    <xf numFmtId="0" fontId="22" fillId="0" borderId="55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/>
    </xf>
    <xf numFmtId="0" fontId="16" fillId="0" borderId="0" xfId="0" applyFont="1"/>
    <xf numFmtId="0" fontId="4" fillId="0" borderId="36" xfId="0" applyFont="1" applyBorder="1" applyAlignment="1">
      <alignment horizontal="left" vertical="center"/>
    </xf>
    <xf numFmtId="0" fontId="8" fillId="0" borderId="2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26" fillId="5" borderId="1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26" fillId="5" borderId="60" xfId="0" applyFont="1" applyFill="1" applyBorder="1" applyAlignment="1">
      <alignment horizontal="left" vertical="center"/>
    </xf>
    <xf numFmtId="0" fontId="13" fillId="5" borderId="32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65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9" fillId="0" borderId="67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0" fontId="9" fillId="0" borderId="60" xfId="0" applyFont="1" applyBorder="1" applyAlignment="1">
      <alignment horizontal="center" vertical="center"/>
    </xf>
    <xf numFmtId="0" fontId="9" fillId="0" borderId="50" xfId="0" applyFont="1" applyBorder="1" applyAlignment="1">
      <alignment horizontal="center" vertical="center"/>
    </xf>
    <xf numFmtId="0" fontId="19" fillId="0" borderId="59" xfId="0" applyFont="1" applyBorder="1" applyAlignment="1">
      <alignment horizontal="center" vertical="center"/>
    </xf>
    <xf numFmtId="0" fontId="19" fillId="0" borderId="60" xfId="0" applyFont="1" applyBorder="1" applyAlignment="1">
      <alignment horizontal="center" vertical="center"/>
    </xf>
    <xf numFmtId="0" fontId="22" fillId="5" borderId="33" xfId="0" applyFont="1" applyFill="1" applyBorder="1" applyAlignment="1">
      <alignment horizontal="center" vertical="center"/>
    </xf>
    <xf numFmtId="0" fontId="21" fillId="0" borderId="31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21" fillId="0" borderId="38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9" fillId="0" borderId="12" xfId="0" applyFont="1" applyBorder="1" applyAlignment="1">
      <alignment horizontal="center" vertical="center"/>
    </xf>
    <xf numFmtId="0" fontId="7" fillId="0" borderId="0" xfId="0" applyFont="1"/>
    <xf numFmtId="0" fontId="19" fillId="0" borderId="1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51" xfId="0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/>
    </xf>
    <xf numFmtId="0" fontId="30" fillId="0" borderId="7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0" fillId="0" borderId="25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8" fillId="0" borderId="69" xfId="0" applyFont="1" applyBorder="1" applyAlignment="1">
      <alignment horizontal="center" vertical="center"/>
    </xf>
    <xf numFmtId="0" fontId="9" fillId="0" borderId="68" xfId="0" applyFont="1" applyBorder="1" applyAlignment="1">
      <alignment horizontal="center" vertical="center"/>
    </xf>
    <xf numFmtId="0" fontId="8" fillId="5" borderId="59" xfId="0" applyFont="1" applyFill="1" applyBorder="1" applyAlignment="1">
      <alignment horizontal="center" vertical="center"/>
    </xf>
    <xf numFmtId="0" fontId="8" fillId="5" borderId="60" xfId="0" applyFont="1" applyFill="1" applyBorder="1" applyAlignment="1">
      <alignment horizontal="center" vertical="center"/>
    </xf>
    <xf numFmtId="0" fontId="9" fillId="5" borderId="20" xfId="0" applyFont="1" applyFill="1" applyBorder="1" applyAlignment="1">
      <alignment horizontal="center" vertical="center"/>
    </xf>
    <xf numFmtId="0" fontId="9" fillId="6" borderId="59" xfId="0" applyFont="1" applyFill="1" applyBorder="1" applyAlignment="1">
      <alignment horizontal="center" vertical="center"/>
    </xf>
    <xf numFmtId="0" fontId="9" fillId="6" borderId="60" xfId="0" applyFont="1" applyFill="1" applyBorder="1" applyAlignment="1">
      <alignment horizontal="center" vertical="center"/>
    </xf>
    <xf numFmtId="0" fontId="9" fillId="6" borderId="20" xfId="0" applyFont="1" applyFill="1" applyBorder="1" applyAlignment="1">
      <alignment horizontal="center" vertical="center"/>
    </xf>
    <xf numFmtId="0" fontId="8" fillId="5" borderId="51" xfId="0" applyFont="1" applyFill="1" applyBorder="1" applyAlignment="1">
      <alignment horizontal="center" vertical="center"/>
    </xf>
    <xf numFmtId="0" fontId="9" fillId="5" borderId="59" xfId="0" applyFont="1" applyFill="1" applyBorder="1" applyAlignment="1">
      <alignment horizontal="center" vertical="center"/>
    </xf>
    <xf numFmtId="0" fontId="9" fillId="5" borderId="60" xfId="0" applyFont="1" applyFill="1" applyBorder="1" applyAlignment="1">
      <alignment horizontal="center" vertical="center"/>
    </xf>
    <xf numFmtId="0" fontId="8" fillId="0" borderId="67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 wrapText="1"/>
    </xf>
    <xf numFmtId="0" fontId="19" fillId="0" borderId="56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/>
    </xf>
    <xf numFmtId="0" fontId="9" fillId="6" borderId="8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28" fillId="0" borderId="1" xfId="0" applyFont="1" applyBorder="1" applyAlignment="1">
      <alignment vertical="center"/>
    </xf>
    <xf numFmtId="0" fontId="31" fillId="0" borderId="7" xfId="0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/>
    </xf>
    <xf numFmtId="0" fontId="25" fillId="0" borderId="1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31" fillId="0" borderId="1" xfId="0" applyFont="1" applyBorder="1" applyAlignment="1">
      <alignment vertical="center"/>
    </xf>
    <xf numFmtId="0" fontId="25" fillId="0" borderId="25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4" fillId="0" borderId="67" xfId="0" applyFont="1" applyBorder="1" applyAlignment="1">
      <alignment horizontal="center" vertical="center"/>
    </xf>
    <xf numFmtId="0" fontId="7" fillId="5" borderId="59" xfId="0" applyFont="1" applyFill="1" applyBorder="1" applyAlignment="1">
      <alignment horizontal="center" vertical="center"/>
    </xf>
    <xf numFmtId="0" fontId="7" fillId="5" borderId="60" xfId="0" applyFont="1" applyFill="1" applyBorder="1" applyAlignment="1">
      <alignment horizontal="left" vertical="center"/>
    </xf>
    <xf numFmtId="0" fontId="9" fillId="5" borderId="32" xfId="0" applyFont="1" applyFill="1" applyBorder="1" applyAlignment="1">
      <alignment horizontal="center" vertical="center"/>
    </xf>
    <xf numFmtId="0" fontId="9" fillId="5" borderId="33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5" borderId="32" xfId="0" applyFont="1" applyFill="1" applyBorder="1" applyAlignment="1">
      <alignment horizontal="center" vertical="center"/>
    </xf>
    <xf numFmtId="0" fontId="9" fillId="5" borderId="31" xfId="0" applyFont="1" applyFill="1" applyBorder="1" applyAlignment="1">
      <alignment horizontal="center" vertical="center"/>
    </xf>
    <xf numFmtId="0" fontId="28" fillId="5" borderId="7" xfId="0" applyFont="1" applyFill="1" applyBorder="1" applyAlignment="1">
      <alignment horizontal="center" vertical="center"/>
    </xf>
    <xf numFmtId="0" fontId="28" fillId="5" borderId="1" xfId="0" applyFont="1" applyFill="1" applyBorder="1" applyAlignment="1">
      <alignment horizontal="left" vertical="center"/>
    </xf>
    <xf numFmtId="0" fontId="19" fillId="5" borderId="1" xfId="0" applyFont="1" applyFill="1" applyBorder="1" applyAlignment="1">
      <alignment horizontal="center" vertical="center"/>
    </xf>
    <xf numFmtId="0" fontId="21" fillId="5" borderId="8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left" vertical="center"/>
    </xf>
    <xf numFmtId="0" fontId="8" fillId="5" borderId="12" xfId="0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9" fillId="5" borderId="25" xfId="0" applyFont="1" applyFill="1" applyBorder="1" applyAlignment="1">
      <alignment horizontal="center" vertical="center"/>
    </xf>
    <xf numFmtId="0" fontId="28" fillId="5" borderId="1" xfId="0" applyFont="1" applyFill="1" applyBorder="1" applyAlignment="1">
      <alignment horizontal="center" vertical="center"/>
    </xf>
    <xf numFmtId="0" fontId="19" fillId="5" borderId="25" xfId="0" applyFont="1" applyFill="1" applyBorder="1" applyAlignment="1">
      <alignment horizontal="center" vertical="center"/>
    </xf>
    <xf numFmtId="0" fontId="21" fillId="5" borderId="3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vertical="center"/>
    </xf>
    <xf numFmtId="0" fontId="8" fillId="5" borderId="25" xfId="0" applyFont="1" applyFill="1" applyBorder="1" applyAlignment="1">
      <alignment horizontal="center" vertical="center"/>
    </xf>
    <xf numFmtId="0" fontId="21" fillId="5" borderId="31" xfId="0" applyFont="1" applyFill="1" applyBorder="1" applyAlignment="1">
      <alignment horizontal="center" vertical="center"/>
    </xf>
    <xf numFmtId="0" fontId="21" fillId="5" borderId="39" xfId="0" applyFont="1" applyFill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0" fontId="17" fillId="0" borderId="39" xfId="0" applyFont="1" applyBorder="1" applyAlignment="1">
      <alignment horizontal="center" vertical="center"/>
    </xf>
    <xf numFmtId="0" fontId="11" fillId="0" borderId="48" xfId="0" applyFont="1" applyBorder="1" applyAlignment="1">
      <alignment horizontal="center" vertical="center"/>
    </xf>
    <xf numFmtId="0" fontId="17" fillId="0" borderId="48" xfId="0" applyFont="1" applyBorder="1" applyAlignment="1">
      <alignment horizontal="center" vertical="center"/>
    </xf>
    <xf numFmtId="0" fontId="13" fillId="0" borderId="48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28" fillId="0" borderId="1" xfId="0" applyFont="1" applyBorder="1" applyAlignment="1">
      <alignment horizontal="left" vertical="center"/>
    </xf>
    <xf numFmtId="0" fontId="19" fillId="0" borderId="21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7" fillId="0" borderId="63" xfId="0" applyFont="1" applyBorder="1" applyAlignment="1">
      <alignment horizontal="center" vertical="center"/>
    </xf>
    <xf numFmtId="0" fontId="24" fillId="5" borderId="46" xfId="0" applyFont="1" applyFill="1" applyBorder="1" applyAlignment="1">
      <alignment horizontal="center" vertical="center"/>
    </xf>
    <xf numFmtId="0" fontId="6" fillId="5" borderId="46" xfId="0" applyFont="1" applyFill="1" applyBorder="1" applyAlignment="1">
      <alignment horizontal="center" vertical="center"/>
    </xf>
    <xf numFmtId="0" fontId="20" fillId="5" borderId="46" xfId="0" applyFont="1" applyFill="1" applyBorder="1" applyAlignment="1">
      <alignment horizontal="center" vertical="center"/>
    </xf>
    <xf numFmtId="0" fontId="8" fillId="5" borderId="31" xfId="0" applyFont="1" applyFill="1" applyBorder="1" applyAlignment="1">
      <alignment horizontal="center" vertical="center"/>
    </xf>
    <xf numFmtId="0" fontId="7" fillId="5" borderId="31" xfId="0" applyFont="1" applyFill="1" applyBorder="1" applyAlignment="1">
      <alignment horizontal="center" vertical="center"/>
    </xf>
    <xf numFmtId="0" fontId="24" fillId="5" borderId="31" xfId="0" applyFont="1" applyFill="1" applyBorder="1" applyAlignment="1">
      <alignment horizontal="center" vertical="center"/>
    </xf>
    <xf numFmtId="0" fontId="6" fillId="5" borderId="31" xfId="0" applyFont="1" applyFill="1" applyBorder="1" applyAlignment="1">
      <alignment horizontal="center" vertical="center"/>
    </xf>
    <xf numFmtId="0" fontId="20" fillId="5" borderId="3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8" fillId="5" borderId="21" xfId="0" applyFont="1" applyFill="1" applyBorder="1" applyAlignment="1">
      <alignment horizontal="center" vertical="center"/>
    </xf>
    <xf numFmtId="0" fontId="19" fillId="5" borderId="8" xfId="0" applyFont="1" applyFill="1" applyBorder="1" applyAlignment="1">
      <alignment horizontal="center" vertical="center"/>
    </xf>
    <xf numFmtId="0" fontId="9" fillId="5" borderId="39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19" fillId="5" borderId="59" xfId="0" applyFont="1" applyFill="1" applyBorder="1" applyAlignment="1">
      <alignment horizontal="center" vertical="center"/>
    </xf>
    <xf numFmtId="0" fontId="19" fillId="5" borderId="60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16" fillId="4" borderId="17" xfId="0" applyFont="1" applyFill="1" applyBorder="1" applyAlignment="1">
      <alignment horizontal="center" vertical="center"/>
    </xf>
    <xf numFmtId="0" fontId="8" fillId="4" borderId="26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8" fillId="4" borderId="27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  <xf numFmtId="0" fontId="5" fillId="4" borderId="26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5" fillId="4" borderId="27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6" borderId="13" xfId="0" applyFont="1" applyFill="1" applyBorder="1" applyAlignment="1">
      <alignment horizontal="left" vertical="center" wrapText="1"/>
    </xf>
    <xf numFmtId="0" fontId="5" fillId="6" borderId="14" xfId="0" applyFont="1" applyFill="1" applyBorder="1" applyAlignment="1">
      <alignment horizontal="left" vertical="center" wrapText="1"/>
    </xf>
    <xf numFmtId="0" fontId="5" fillId="6" borderId="15" xfId="0" applyFont="1" applyFill="1" applyBorder="1" applyAlignment="1">
      <alignment horizontal="left" vertical="center" wrapText="1"/>
    </xf>
    <xf numFmtId="0" fontId="5" fillId="6" borderId="16" xfId="0" applyFont="1" applyFill="1" applyBorder="1" applyAlignment="1">
      <alignment horizontal="left" vertical="center" wrapText="1"/>
    </xf>
    <xf numFmtId="0" fontId="5" fillId="6" borderId="17" xfId="0" applyFont="1" applyFill="1" applyBorder="1" applyAlignment="1">
      <alignment horizontal="left" vertical="center" wrapText="1"/>
    </xf>
    <xf numFmtId="0" fontId="5" fillId="6" borderId="18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3" fillId="4" borderId="26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5" fillId="5" borderId="26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5" fillId="5" borderId="27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5" fillId="6" borderId="17" xfId="0" applyFont="1" applyFill="1" applyBorder="1" applyAlignment="1">
      <alignment horizontal="center" vertical="center" wrapText="1"/>
    </xf>
    <xf numFmtId="0" fontId="5" fillId="6" borderId="18" xfId="0" applyFont="1" applyFill="1" applyBorder="1" applyAlignment="1">
      <alignment horizontal="center" vertical="center" wrapText="1"/>
    </xf>
    <xf numFmtId="0" fontId="8" fillId="6" borderId="13" xfId="0" applyFont="1" applyFill="1" applyBorder="1" applyAlignment="1">
      <alignment horizontal="center" vertical="center" wrapText="1"/>
    </xf>
    <xf numFmtId="0" fontId="8" fillId="6" borderId="14" xfId="0" applyFont="1" applyFill="1" applyBorder="1" applyAlignment="1">
      <alignment horizontal="center" vertical="center" wrapText="1"/>
    </xf>
    <xf numFmtId="0" fontId="8" fillId="6" borderId="15" xfId="0" applyFont="1" applyFill="1" applyBorder="1" applyAlignment="1">
      <alignment horizontal="center" vertical="center" wrapText="1"/>
    </xf>
    <xf numFmtId="0" fontId="8" fillId="6" borderId="16" xfId="0" applyFont="1" applyFill="1" applyBorder="1" applyAlignment="1">
      <alignment horizontal="center" vertical="center" wrapText="1"/>
    </xf>
    <xf numFmtId="0" fontId="8" fillId="6" borderId="17" xfId="0" applyFont="1" applyFill="1" applyBorder="1" applyAlignment="1">
      <alignment horizontal="center" vertical="center" wrapText="1"/>
    </xf>
    <xf numFmtId="0" fontId="8" fillId="6" borderId="18" xfId="0" applyFont="1" applyFill="1" applyBorder="1" applyAlignment="1">
      <alignment horizontal="center" vertical="center" wrapText="1"/>
    </xf>
    <xf numFmtId="0" fontId="11" fillId="5" borderId="13" xfId="0" applyFont="1" applyFill="1" applyBorder="1" applyAlignment="1">
      <alignment horizontal="center" vertical="center" wrapText="1"/>
    </xf>
    <xf numFmtId="0" fontId="11" fillId="5" borderId="14" xfId="0" applyFont="1" applyFill="1" applyBorder="1" applyAlignment="1">
      <alignment horizontal="center" vertical="center" wrapText="1"/>
    </xf>
    <xf numFmtId="0" fontId="11" fillId="5" borderId="15" xfId="0" applyFont="1" applyFill="1" applyBorder="1" applyAlignment="1">
      <alignment horizontal="center" vertical="center" wrapText="1"/>
    </xf>
    <xf numFmtId="0" fontId="11" fillId="5" borderId="16" xfId="0" applyFont="1" applyFill="1" applyBorder="1" applyAlignment="1">
      <alignment horizontal="center" vertical="center" wrapText="1"/>
    </xf>
    <xf numFmtId="0" fontId="11" fillId="5" borderId="17" xfId="0" applyFont="1" applyFill="1" applyBorder="1" applyAlignment="1">
      <alignment horizontal="center" vertical="center" wrapText="1"/>
    </xf>
    <xf numFmtId="0" fontId="11" fillId="5" borderId="18" xfId="0" applyFont="1" applyFill="1" applyBorder="1" applyAlignment="1">
      <alignment horizontal="center" vertical="center" wrapText="1"/>
    </xf>
    <xf numFmtId="0" fontId="16" fillId="4" borderId="0" xfId="0" applyFont="1" applyFill="1" applyAlignment="1">
      <alignment horizontal="center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center" vertical="center" wrapText="1"/>
    </xf>
    <xf numFmtId="0" fontId="8" fillId="5" borderId="14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 vertical="center" wrapText="1"/>
    </xf>
    <xf numFmtId="0" fontId="8" fillId="5" borderId="17" xfId="0" applyFont="1" applyFill="1" applyBorder="1" applyAlignment="1">
      <alignment horizontal="center" vertical="center" wrapText="1"/>
    </xf>
    <xf numFmtId="0" fontId="8" fillId="5" borderId="18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3" fillId="6" borderId="16" xfId="0" applyFont="1" applyFill="1" applyBorder="1" applyAlignment="1">
      <alignment horizontal="center" vertical="center" wrapText="1"/>
    </xf>
    <xf numFmtId="0" fontId="3" fillId="6" borderId="17" xfId="0" applyFont="1" applyFill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center" wrapText="1"/>
    </xf>
    <xf numFmtId="0" fontId="3" fillId="4" borderId="56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19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4" borderId="67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67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left" vertical="center" wrapText="1"/>
    </xf>
    <xf numFmtId="0" fontId="5" fillId="6" borderId="5" xfId="0" applyFont="1" applyFill="1" applyBorder="1" applyAlignment="1">
      <alignment horizontal="left" vertical="center" wrapText="1"/>
    </xf>
    <xf numFmtId="0" fontId="5" fillId="6" borderId="6" xfId="0" applyFont="1" applyFill="1" applyBorder="1" applyAlignment="1">
      <alignment horizontal="left" vertical="center" wrapText="1"/>
    </xf>
    <xf numFmtId="0" fontId="5" fillId="6" borderId="21" xfId="0" applyFont="1" applyFill="1" applyBorder="1" applyAlignment="1">
      <alignment horizontal="left" vertical="center" wrapText="1"/>
    </xf>
    <xf numFmtId="0" fontId="5" fillId="6" borderId="3" xfId="0" applyFont="1" applyFill="1" applyBorder="1" applyAlignment="1">
      <alignment horizontal="left" vertical="center" wrapText="1"/>
    </xf>
    <xf numFmtId="0" fontId="5" fillId="6" borderId="67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67" xfId="0" applyFont="1" applyFill="1" applyBorder="1" applyAlignment="1">
      <alignment horizontal="center" vertical="center" wrapText="1"/>
    </xf>
    <xf numFmtId="0" fontId="5" fillId="4" borderId="56" xfId="0" applyFont="1" applyFill="1" applyBorder="1" applyAlignment="1">
      <alignment horizontal="center" vertical="center" wrapText="1"/>
    </xf>
    <xf numFmtId="0" fontId="5" fillId="4" borderId="42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5" fillId="4" borderId="50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3" fillId="4" borderId="2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29" fillId="4" borderId="26" xfId="0" applyFont="1" applyFill="1" applyBorder="1" applyAlignment="1">
      <alignment horizontal="center" vertical="center" wrapText="1"/>
    </xf>
    <xf numFmtId="0" fontId="29" fillId="4" borderId="0" xfId="0" applyFont="1" applyFill="1" applyAlignment="1">
      <alignment horizontal="center" vertical="center" wrapText="1"/>
    </xf>
    <xf numFmtId="0" fontId="29" fillId="4" borderId="27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6" borderId="41" xfId="0" applyFont="1" applyFill="1" applyBorder="1" applyAlignment="1">
      <alignment horizontal="center" vertical="center" wrapText="1"/>
    </xf>
    <xf numFmtId="0" fontId="8" fillId="6" borderId="0" xfId="0" applyFont="1" applyFill="1" applyAlignment="1">
      <alignment horizontal="center" vertical="center" wrapText="1"/>
    </xf>
    <xf numFmtId="0" fontId="8" fillId="6" borderId="27" xfId="0" applyFont="1" applyFill="1" applyBorder="1" applyAlignment="1">
      <alignment horizontal="center" vertical="center" wrapText="1"/>
    </xf>
    <xf numFmtId="0" fontId="8" fillId="6" borderId="62" xfId="0" applyFont="1" applyFill="1" applyBorder="1" applyAlignment="1">
      <alignment horizontal="center" vertical="center" wrapText="1"/>
    </xf>
    <xf numFmtId="0" fontId="8" fillId="4" borderId="41" xfId="0" applyFont="1" applyFill="1" applyBorder="1" applyAlignment="1">
      <alignment horizontal="center" vertical="center" wrapText="1"/>
    </xf>
    <xf numFmtId="0" fontId="8" fillId="4" borderId="62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left" vertical="center" wrapText="1"/>
    </xf>
    <xf numFmtId="0" fontId="3" fillId="5" borderId="14" xfId="0" applyFont="1" applyFill="1" applyBorder="1" applyAlignment="1">
      <alignment horizontal="left" vertical="center" wrapText="1"/>
    </xf>
    <xf numFmtId="0" fontId="3" fillId="5" borderId="15" xfId="0" applyFont="1" applyFill="1" applyBorder="1" applyAlignment="1">
      <alignment horizontal="left" vertical="center" wrapText="1"/>
    </xf>
    <xf numFmtId="0" fontId="3" fillId="5" borderId="16" xfId="0" applyFont="1" applyFill="1" applyBorder="1" applyAlignment="1">
      <alignment horizontal="left" vertical="center" wrapText="1"/>
    </xf>
    <xf numFmtId="0" fontId="3" fillId="5" borderId="17" xfId="0" applyFont="1" applyFill="1" applyBorder="1" applyAlignment="1">
      <alignment horizontal="left" vertical="center" wrapText="1"/>
    </xf>
    <xf numFmtId="0" fontId="3" fillId="5" borderId="18" xfId="0" applyFont="1" applyFill="1" applyBorder="1" applyAlignment="1">
      <alignment horizontal="left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colors>
    <mruColors>
      <color rgb="FFD3ECFD"/>
      <color rgb="FFE0F5FD"/>
      <color rgb="FFFFA1A1"/>
      <color rgb="FFBFCA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apas1"/>
  <dimension ref="A1:GZ262"/>
  <sheetViews>
    <sheetView zoomScale="110" zoomScaleNormal="110" workbookViewId="0">
      <pane xSplit="4" ySplit="3" topLeftCell="E4" activePane="bottomRight" state="frozen"/>
      <selection pane="topRight" activeCell="E1" sqref="E1"/>
      <selection pane="bottomLeft" activeCell="A3" sqref="A3"/>
      <selection pane="bottomRight" activeCell="E7" sqref="E7"/>
    </sheetView>
  </sheetViews>
  <sheetFormatPr defaultColWidth="10.875" defaultRowHeight="15.75" x14ac:dyDescent="0.25"/>
  <cols>
    <col min="1" max="1" width="4.125" style="1" customWidth="1"/>
    <col min="2" max="2" width="17" style="13" customWidth="1"/>
    <col min="3" max="3" width="5.75" style="13" customWidth="1"/>
    <col min="4" max="4" width="5.75" style="2" customWidth="1"/>
    <col min="5" max="6" width="3.75" style="2" customWidth="1"/>
    <col min="7" max="7" width="3.875" style="2" customWidth="1"/>
    <col min="8" max="8" width="3.875" style="210" customWidth="1"/>
    <col min="9" max="9" width="4.25" style="2" customWidth="1"/>
    <col min="10" max="11" width="3.625" style="2" customWidth="1"/>
    <col min="12" max="12" width="4.375" style="210" customWidth="1"/>
    <col min="13" max="13" width="3.875" style="2" customWidth="1"/>
    <col min="14" max="15" width="4" style="2" customWidth="1"/>
    <col min="16" max="16" width="3.875" style="210" customWidth="1"/>
    <col min="17" max="17" width="3.875" style="2" customWidth="1"/>
    <col min="18" max="18" width="3.625" style="2" customWidth="1"/>
    <col min="19" max="19" width="3.75" style="2" customWidth="1"/>
    <col min="20" max="20" width="4.375" style="210" customWidth="1"/>
    <col min="21" max="21" width="3.25" style="2" customWidth="1"/>
    <col min="22" max="22" width="3.75" style="2" customWidth="1"/>
    <col min="23" max="23" width="3.375" style="2" customWidth="1"/>
    <col min="24" max="31" width="3.875" style="210" customWidth="1"/>
    <col min="32" max="39" width="3.75" style="210" customWidth="1"/>
    <col min="40" max="40" width="4" style="210" bestFit="1" customWidth="1"/>
    <col min="41" max="41" width="4.125" style="210" hidden="1" customWidth="1"/>
    <col min="42" max="42" width="3" style="210" hidden="1" customWidth="1"/>
    <col min="43" max="43" width="3.625" style="210" hidden="1" customWidth="1"/>
    <col min="44" max="44" width="4" style="210" hidden="1" customWidth="1"/>
    <col min="45" max="47" width="3.375" style="2" customWidth="1"/>
    <col min="48" max="48" width="4.125" style="210" customWidth="1"/>
    <col min="49" max="49" width="4.125" style="210" hidden="1" customWidth="1"/>
    <col min="50" max="50" width="3" style="210" hidden="1" customWidth="1"/>
    <col min="51" max="51" width="3.625" style="210" hidden="1" customWidth="1"/>
    <col min="52" max="52" width="4" style="210" hidden="1" customWidth="1"/>
    <col min="53" max="55" width="3.375" style="2" customWidth="1"/>
    <col min="56" max="56" width="3.375" style="210" customWidth="1"/>
    <col min="57" max="57" width="3.5" style="1" customWidth="1"/>
    <col min="58" max="58" width="3.125" style="1" customWidth="1"/>
    <col min="59" max="59" width="4" style="1" customWidth="1"/>
    <col min="60" max="61" width="4.125" style="210" customWidth="1"/>
    <col min="62" max="62" width="3.5" style="210" customWidth="1"/>
    <col min="63" max="65" width="4.125" style="210" customWidth="1"/>
    <col min="66" max="66" width="3.75" style="210" customWidth="1"/>
    <col min="67" max="76" width="4.125" style="210" customWidth="1"/>
    <col min="77" max="77" width="3.75" style="1" customWidth="1"/>
    <col min="78" max="78" width="3.375" style="1" customWidth="1"/>
    <col min="79" max="79" width="4" style="1" customWidth="1"/>
    <col min="80" max="80" width="4" style="210" bestFit="1" customWidth="1"/>
    <col min="81" max="81" width="4.125" style="1" bestFit="1" customWidth="1"/>
    <col min="82" max="82" width="3" style="1" bestFit="1" customWidth="1"/>
    <col min="83" max="83" width="3.625" style="1" bestFit="1" customWidth="1"/>
    <col min="84" max="84" width="4" style="210" bestFit="1" customWidth="1"/>
    <col min="85" max="85" width="3.75" style="210" bestFit="1" customWidth="1"/>
    <col min="86" max="86" width="3" style="210" bestFit="1" customWidth="1"/>
    <col min="87" max="88" width="3.625" style="210" bestFit="1" customWidth="1"/>
    <col min="89" max="89" width="4.125" style="63" bestFit="1" customWidth="1"/>
    <col min="90" max="90" width="3" style="63" bestFit="1" customWidth="1"/>
    <col min="91" max="91" width="4.5" style="63" bestFit="1" customWidth="1"/>
    <col min="92" max="92" width="4" style="228" bestFit="1" customWidth="1"/>
    <col min="93" max="93" width="4.125" style="1" hidden="1" customWidth="1"/>
    <col min="94" max="94" width="3" style="1" hidden="1" customWidth="1"/>
    <col min="95" max="95" width="3.625" style="1" hidden="1" customWidth="1"/>
    <col min="96" max="96" width="4" style="210" hidden="1" customWidth="1"/>
    <col min="97" max="97" width="4.125" style="1" hidden="1" customWidth="1"/>
    <col min="98" max="98" width="3" style="1" hidden="1" customWidth="1"/>
    <col min="99" max="99" width="3.625" style="1" hidden="1" customWidth="1"/>
    <col min="100" max="100" width="4" style="210" hidden="1" customWidth="1"/>
    <col min="101" max="101" width="8.125" style="10" customWidth="1"/>
    <col min="102" max="102" width="6.875" style="10" customWidth="1"/>
    <col min="103" max="103" width="4.75" style="10" customWidth="1"/>
    <col min="104" max="104" width="5.875" style="10" customWidth="1"/>
    <col min="105" max="105" width="8.125" style="10" customWidth="1"/>
    <col min="106" max="106" width="7.375" style="10" customWidth="1"/>
    <col min="107" max="107" width="7.125" style="10" customWidth="1"/>
    <col min="108" max="108" width="8.75" style="10" customWidth="1"/>
    <col min="109" max="109" width="7" style="10" customWidth="1"/>
    <col min="110" max="110" width="8.25" style="10" customWidth="1"/>
    <col min="111" max="111" width="8.75" style="10" customWidth="1"/>
    <col min="112" max="112" width="6.875" style="10" customWidth="1"/>
    <col min="113" max="113" width="7.875" style="10" customWidth="1"/>
    <col min="114" max="114" width="7" style="10" customWidth="1"/>
    <col min="115" max="115" width="4.875" style="10" customWidth="1"/>
    <col min="116" max="116" width="5.625" style="10" customWidth="1"/>
    <col min="117" max="117" width="5" style="10" customWidth="1"/>
    <col min="118" max="118" width="4.5" style="10" customWidth="1"/>
    <col min="119" max="119" width="8.5" style="10" customWidth="1"/>
    <col min="120" max="120" width="5.375" style="10" customWidth="1"/>
    <col min="121" max="121" width="3" style="10" customWidth="1"/>
    <col min="122" max="122" width="5" style="10" customWidth="1"/>
    <col min="123" max="123" width="6.875" style="10" customWidth="1"/>
    <col min="124" max="124" width="9.875" style="10" customWidth="1"/>
    <col min="125" max="125" width="7.125" style="10" customWidth="1"/>
    <col min="126" max="126" width="6.625" style="10" customWidth="1"/>
    <col min="127" max="127" width="7.75" style="10" customWidth="1"/>
    <col min="128" max="128" width="7.875" style="10" customWidth="1"/>
    <col min="129" max="129" width="10.375" style="10" customWidth="1"/>
    <col min="130" max="130" width="22.75" style="10" customWidth="1"/>
    <col min="131" max="131" width="10.75" style="10" customWidth="1"/>
    <col min="132" max="132" width="9.5" style="10" customWidth="1"/>
    <col min="133" max="133" width="9" style="10" customWidth="1"/>
    <col min="134" max="134" width="11.5" style="10" customWidth="1"/>
    <col min="135" max="135" width="7.5" style="10" customWidth="1"/>
    <col min="136" max="136" width="6" style="10" customWidth="1"/>
    <col min="137" max="137" width="7.125" style="10" customWidth="1"/>
    <col min="138" max="138" width="10.375" style="10" customWidth="1"/>
    <col min="139" max="208" width="10.875" style="10"/>
    <col min="209" max="16384" width="10.875" style="1"/>
  </cols>
  <sheetData>
    <row r="1" spans="1:208" ht="16.5" thickBot="1" x14ac:dyDescent="0.3">
      <c r="A1" s="378" t="s">
        <v>277</v>
      </c>
      <c r="B1" s="378"/>
      <c r="C1" s="378"/>
      <c r="D1" s="378"/>
      <c r="E1" s="378"/>
      <c r="F1" s="378"/>
      <c r="G1" s="378"/>
      <c r="H1" s="378"/>
      <c r="I1" s="378"/>
      <c r="J1" s="378"/>
      <c r="K1" s="378"/>
      <c r="L1" s="378"/>
      <c r="M1" s="378"/>
      <c r="N1" s="378"/>
      <c r="O1" s="378"/>
      <c r="P1" s="378"/>
      <c r="Q1" s="378"/>
      <c r="R1" s="378"/>
      <c r="S1" s="378"/>
      <c r="T1" s="378"/>
      <c r="U1" s="378"/>
      <c r="V1" s="378"/>
      <c r="W1" s="378"/>
      <c r="X1" s="378"/>
      <c r="Y1" s="378"/>
      <c r="Z1" s="378"/>
      <c r="AA1" s="378"/>
      <c r="AB1" s="378"/>
      <c r="AC1" s="378"/>
      <c r="AD1" s="378"/>
      <c r="AE1" s="378"/>
      <c r="AF1" s="378"/>
      <c r="AG1" s="378"/>
      <c r="AH1" s="378"/>
      <c r="AI1" s="378"/>
      <c r="AJ1" s="378"/>
      <c r="AK1" s="378"/>
      <c r="AL1" s="378"/>
      <c r="AM1" s="378"/>
      <c r="AN1" s="378"/>
      <c r="AO1" s="378"/>
      <c r="AP1" s="378"/>
      <c r="AQ1" s="378"/>
      <c r="AR1" s="378"/>
      <c r="AS1" s="378"/>
      <c r="AT1" s="378"/>
      <c r="AU1" s="378"/>
      <c r="AV1" s="378"/>
      <c r="AW1" s="378"/>
      <c r="AX1" s="378"/>
      <c r="AY1" s="378"/>
      <c r="AZ1" s="378"/>
      <c r="BA1" s="378"/>
      <c r="BB1" s="378"/>
      <c r="BC1" s="378"/>
      <c r="BD1" s="378"/>
      <c r="BE1" s="378"/>
      <c r="BF1" s="378"/>
      <c r="BG1" s="378"/>
      <c r="BH1" s="378"/>
      <c r="BI1" s="378"/>
      <c r="BJ1" s="378"/>
      <c r="BK1" s="378"/>
      <c r="BL1" s="378"/>
      <c r="BM1" s="378"/>
      <c r="BN1" s="378"/>
      <c r="BO1" s="378"/>
      <c r="BP1" s="378"/>
      <c r="BQ1" s="378"/>
      <c r="BR1" s="378"/>
      <c r="BS1" s="378"/>
      <c r="BT1" s="378"/>
      <c r="BU1" s="378"/>
      <c r="BV1" s="378"/>
      <c r="BW1" s="378"/>
      <c r="BX1" s="378"/>
      <c r="BY1" s="378"/>
      <c r="BZ1" s="378"/>
      <c r="CA1" s="378"/>
      <c r="CB1" s="378"/>
      <c r="CC1" s="378"/>
      <c r="CD1" s="378"/>
      <c r="CE1" s="378"/>
      <c r="CF1" s="378"/>
      <c r="CG1" s="378"/>
      <c r="CH1" s="378"/>
      <c r="CI1" s="378"/>
      <c r="CJ1" s="378"/>
      <c r="CK1" s="378"/>
      <c r="CL1" s="378"/>
      <c r="CM1" s="378"/>
      <c r="CN1" s="378"/>
      <c r="CO1" s="378"/>
      <c r="CP1" s="378"/>
      <c r="CQ1" s="378"/>
      <c r="CR1" s="378"/>
      <c r="CS1" s="378"/>
      <c r="CT1" s="378"/>
      <c r="CU1" s="378"/>
      <c r="CV1" s="378"/>
    </row>
    <row r="2" spans="1:208" s="4" customFormat="1" ht="14.1" customHeight="1" x14ac:dyDescent="0.25">
      <c r="A2" s="406" t="s">
        <v>119</v>
      </c>
      <c r="B2" s="407"/>
      <c r="C2" s="407"/>
      <c r="D2" s="408"/>
      <c r="E2" s="385" t="s">
        <v>272</v>
      </c>
      <c r="F2" s="386"/>
      <c r="G2" s="386"/>
      <c r="H2" s="387"/>
      <c r="I2" s="385" t="s">
        <v>275</v>
      </c>
      <c r="J2" s="386"/>
      <c r="K2" s="386"/>
      <c r="L2" s="387"/>
      <c r="M2" s="385" t="s">
        <v>318</v>
      </c>
      <c r="N2" s="386"/>
      <c r="O2" s="386"/>
      <c r="P2" s="387"/>
      <c r="Q2" s="379" t="s">
        <v>288</v>
      </c>
      <c r="R2" s="380"/>
      <c r="S2" s="380"/>
      <c r="T2" s="380"/>
      <c r="U2" s="379" t="s">
        <v>289</v>
      </c>
      <c r="V2" s="380"/>
      <c r="W2" s="380"/>
      <c r="X2" s="381"/>
      <c r="Y2" s="424" t="s">
        <v>355</v>
      </c>
      <c r="Z2" s="425"/>
      <c r="AA2" s="425"/>
      <c r="AB2" s="426"/>
      <c r="AC2" s="412" t="s">
        <v>319</v>
      </c>
      <c r="AD2" s="413"/>
      <c r="AE2" s="413"/>
      <c r="AF2" s="414"/>
      <c r="AG2" s="412" t="s">
        <v>320</v>
      </c>
      <c r="AH2" s="413"/>
      <c r="AI2" s="413"/>
      <c r="AJ2" s="414"/>
      <c r="AK2" s="412" t="s">
        <v>321</v>
      </c>
      <c r="AL2" s="413"/>
      <c r="AM2" s="413"/>
      <c r="AN2" s="414"/>
      <c r="AO2" s="430"/>
      <c r="AP2" s="431"/>
      <c r="AQ2" s="431"/>
      <c r="AR2" s="432"/>
      <c r="AS2" s="415" t="s">
        <v>361</v>
      </c>
      <c r="AT2" s="416"/>
      <c r="AU2" s="416"/>
      <c r="AV2" s="417"/>
      <c r="AW2" s="393"/>
      <c r="AX2" s="394"/>
      <c r="AY2" s="394"/>
      <c r="AZ2" s="395"/>
      <c r="BA2" s="401" t="s">
        <v>295</v>
      </c>
      <c r="BB2" s="401"/>
      <c r="BC2" s="401"/>
      <c r="BD2" s="402"/>
      <c r="BE2" s="400" t="s">
        <v>296</v>
      </c>
      <c r="BF2" s="401"/>
      <c r="BG2" s="401"/>
      <c r="BH2" s="402"/>
      <c r="BI2" s="400" t="s">
        <v>362</v>
      </c>
      <c r="BJ2" s="401"/>
      <c r="BK2" s="401"/>
      <c r="BL2" s="402"/>
      <c r="BM2" s="400" t="s">
        <v>363</v>
      </c>
      <c r="BN2" s="401"/>
      <c r="BO2" s="401"/>
      <c r="BP2" s="402"/>
      <c r="BQ2" s="400" t="s">
        <v>364</v>
      </c>
      <c r="BR2" s="401"/>
      <c r="BS2" s="401"/>
      <c r="BT2" s="402"/>
      <c r="BU2" s="400" t="s">
        <v>365</v>
      </c>
      <c r="BV2" s="401"/>
      <c r="BW2" s="401"/>
      <c r="BX2" s="402"/>
      <c r="BY2" s="418" t="s">
        <v>360</v>
      </c>
      <c r="BZ2" s="419"/>
      <c r="CA2" s="419"/>
      <c r="CB2" s="420"/>
      <c r="CC2" s="400" t="s">
        <v>367</v>
      </c>
      <c r="CD2" s="401"/>
      <c r="CE2" s="401"/>
      <c r="CF2" s="402"/>
      <c r="CG2" s="400" t="s">
        <v>368</v>
      </c>
      <c r="CH2" s="401"/>
      <c r="CI2" s="401"/>
      <c r="CJ2" s="402"/>
      <c r="CK2" s="400" t="s">
        <v>369</v>
      </c>
      <c r="CL2" s="401"/>
      <c r="CM2" s="401"/>
      <c r="CN2" s="402"/>
      <c r="CO2" s="393"/>
      <c r="CP2" s="394"/>
      <c r="CQ2" s="394"/>
      <c r="CR2" s="395"/>
      <c r="CS2" s="393"/>
      <c r="CT2" s="394"/>
      <c r="CU2" s="394"/>
      <c r="CV2" s="395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</row>
    <row r="3" spans="1:208" s="5" customFormat="1" ht="68.25" customHeight="1" thickBot="1" x14ac:dyDescent="0.3">
      <c r="A3" s="409"/>
      <c r="B3" s="410"/>
      <c r="C3" s="410"/>
      <c r="D3" s="411"/>
      <c r="E3" s="388"/>
      <c r="F3" s="389"/>
      <c r="G3" s="389"/>
      <c r="H3" s="390"/>
      <c r="I3" s="388"/>
      <c r="J3" s="389"/>
      <c r="K3" s="389"/>
      <c r="L3" s="390"/>
      <c r="M3" s="388"/>
      <c r="N3" s="389"/>
      <c r="O3" s="389"/>
      <c r="P3" s="390"/>
      <c r="Q3" s="382"/>
      <c r="R3" s="383"/>
      <c r="S3" s="383"/>
      <c r="T3" s="383"/>
      <c r="U3" s="382"/>
      <c r="V3" s="383"/>
      <c r="W3" s="383"/>
      <c r="X3" s="384"/>
      <c r="Y3" s="427"/>
      <c r="Z3" s="428"/>
      <c r="AA3" s="428"/>
      <c r="AB3" s="429"/>
      <c r="AC3" s="382"/>
      <c r="AD3" s="383"/>
      <c r="AE3" s="383"/>
      <c r="AF3" s="384"/>
      <c r="AG3" s="382"/>
      <c r="AH3" s="383"/>
      <c r="AI3" s="383"/>
      <c r="AJ3" s="384"/>
      <c r="AK3" s="382"/>
      <c r="AL3" s="383"/>
      <c r="AM3" s="383"/>
      <c r="AN3" s="384"/>
      <c r="AO3" s="433"/>
      <c r="AP3" s="434"/>
      <c r="AQ3" s="434"/>
      <c r="AR3" s="435"/>
      <c r="AS3" s="403"/>
      <c r="AT3" s="404"/>
      <c r="AU3" s="404"/>
      <c r="AV3" s="405"/>
      <c r="AW3" s="396"/>
      <c r="AX3" s="397"/>
      <c r="AY3" s="397"/>
      <c r="AZ3" s="398"/>
      <c r="BA3" s="404"/>
      <c r="BB3" s="404"/>
      <c r="BC3" s="404"/>
      <c r="BD3" s="405"/>
      <c r="BE3" s="403"/>
      <c r="BF3" s="404"/>
      <c r="BG3" s="404"/>
      <c r="BH3" s="405"/>
      <c r="BI3" s="403"/>
      <c r="BJ3" s="404"/>
      <c r="BK3" s="404"/>
      <c r="BL3" s="405"/>
      <c r="BM3" s="403"/>
      <c r="BN3" s="404"/>
      <c r="BO3" s="404"/>
      <c r="BP3" s="405"/>
      <c r="BQ3" s="403"/>
      <c r="BR3" s="404"/>
      <c r="BS3" s="404"/>
      <c r="BT3" s="405"/>
      <c r="BU3" s="403"/>
      <c r="BV3" s="404"/>
      <c r="BW3" s="404"/>
      <c r="BX3" s="405"/>
      <c r="BY3" s="421"/>
      <c r="BZ3" s="422"/>
      <c r="CA3" s="422"/>
      <c r="CB3" s="423"/>
      <c r="CC3" s="403"/>
      <c r="CD3" s="404"/>
      <c r="CE3" s="404"/>
      <c r="CF3" s="405"/>
      <c r="CG3" s="403"/>
      <c r="CH3" s="404"/>
      <c r="CI3" s="404"/>
      <c r="CJ3" s="405"/>
      <c r="CK3" s="403"/>
      <c r="CL3" s="404"/>
      <c r="CM3" s="404"/>
      <c r="CN3" s="405"/>
      <c r="CO3" s="396"/>
      <c r="CP3" s="397"/>
      <c r="CQ3" s="397"/>
      <c r="CR3" s="398"/>
      <c r="CS3" s="396"/>
      <c r="CT3" s="397"/>
      <c r="CU3" s="397"/>
      <c r="CV3" s="39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</row>
    <row r="4" spans="1:208" s="2" customFormat="1" ht="36.75" thickBot="1" x14ac:dyDescent="0.3">
      <c r="A4" s="31" t="s">
        <v>30</v>
      </c>
      <c r="B4" s="241" t="s">
        <v>166</v>
      </c>
      <c r="C4" s="25" t="s">
        <v>46</v>
      </c>
      <c r="D4" s="25" t="s">
        <v>29</v>
      </c>
      <c r="E4" s="15" t="s">
        <v>27</v>
      </c>
      <c r="F4" s="16" t="s">
        <v>28</v>
      </c>
      <c r="G4" s="17" t="s">
        <v>0</v>
      </c>
      <c r="H4" s="235" t="s">
        <v>1</v>
      </c>
      <c r="I4" s="15" t="s">
        <v>27</v>
      </c>
      <c r="J4" s="16" t="s">
        <v>28</v>
      </c>
      <c r="K4" s="17" t="s">
        <v>0</v>
      </c>
      <c r="L4" s="235" t="s">
        <v>1</v>
      </c>
      <c r="M4" s="15" t="s">
        <v>27</v>
      </c>
      <c r="N4" s="16" t="s">
        <v>28</v>
      </c>
      <c r="O4" s="17" t="s">
        <v>0</v>
      </c>
      <c r="P4" s="235" t="s">
        <v>1</v>
      </c>
      <c r="Q4" s="15" t="s">
        <v>27</v>
      </c>
      <c r="R4" s="16" t="s">
        <v>28</v>
      </c>
      <c r="S4" s="17" t="s">
        <v>0</v>
      </c>
      <c r="T4" s="235" t="s">
        <v>1</v>
      </c>
      <c r="U4" s="15" t="s">
        <v>27</v>
      </c>
      <c r="V4" s="16" t="s">
        <v>28</v>
      </c>
      <c r="W4" s="17" t="s">
        <v>0</v>
      </c>
      <c r="X4" s="235" t="s">
        <v>1</v>
      </c>
      <c r="Y4" s="15" t="s">
        <v>27</v>
      </c>
      <c r="Z4" s="16" t="s">
        <v>28</v>
      </c>
      <c r="AA4" s="17" t="s">
        <v>0</v>
      </c>
      <c r="AB4" s="235" t="s">
        <v>1</v>
      </c>
      <c r="AC4" s="15" t="s">
        <v>27</v>
      </c>
      <c r="AD4" s="16" t="s">
        <v>28</v>
      </c>
      <c r="AE4" s="17" t="s">
        <v>0</v>
      </c>
      <c r="AF4" s="235" t="s">
        <v>1</v>
      </c>
      <c r="AG4" s="15" t="s">
        <v>27</v>
      </c>
      <c r="AH4" s="16" t="s">
        <v>28</v>
      </c>
      <c r="AI4" s="17" t="s">
        <v>0</v>
      </c>
      <c r="AJ4" s="235" t="s">
        <v>1</v>
      </c>
      <c r="AK4" s="15" t="s">
        <v>27</v>
      </c>
      <c r="AL4" s="16" t="s">
        <v>28</v>
      </c>
      <c r="AM4" s="17" t="s">
        <v>0</v>
      </c>
      <c r="AN4" s="235" t="s">
        <v>1</v>
      </c>
      <c r="AO4" s="15" t="s">
        <v>27</v>
      </c>
      <c r="AP4" s="16" t="s">
        <v>28</v>
      </c>
      <c r="AQ4" s="17" t="s">
        <v>0</v>
      </c>
      <c r="AR4" s="235" t="s">
        <v>1</v>
      </c>
      <c r="AS4" s="15" t="s">
        <v>27</v>
      </c>
      <c r="AT4" s="16" t="s">
        <v>28</v>
      </c>
      <c r="AU4" s="17" t="s">
        <v>0</v>
      </c>
      <c r="AV4" s="235" t="s">
        <v>1</v>
      </c>
      <c r="AW4" s="15" t="s">
        <v>27</v>
      </c>
      <c r="AX4" s="16" t="s">
        <v>28</v>
      </c>
      <c r="AY4" s="17" t="s">
        <v>0</v>
      </c>
      <c r="AZ4" s="235" t="s">
        <v>1</v>
      </c>
      <c r="BA4" s="18" t="s">
        <v>27</v>
      </c>
      <c r="BB4" s="52" t="s">
        <v>28</v>
      </c>
      <c r="BC4" s="17" t="s">
        <v>0</v>
      </c>
      <c r="BD4" s="235" t="s">
        <v>1</v>
      </c>
      <c r="BE4" s="15" t="s">
        <v>27</v>
      </c>
      <c r="BF4" s="16" t="s">
        <v>28</v>
      </c>
      <c r="BG4" s="17" t="s">
        <v>0</v>
      </c>
      <c r="BH4" s="235" t="s">
        <v>1</v>
      </c>
      <c r="BI4" s="15" t="s">
        <v>27</v>
      </c>
      <c r="BJ4" s="16" t="s">
        <v>28</v>
      </c>
      <c r="BK4" s="17" t="s">
        <v>0</v>
      </c>
      <c r="BL4" s="235" t="s">
        <v>1</v>
      </c>
      <c r="BM4" s="15" t="s">
        <v>27</v>
      </c>
      <c r="BN4" s="16" t="s">
        <v>28</v>
      </c>
      <c r="BO4" s="17" t="s">
        <v>0</v>
      </c>
      <c r="BP4" s="235" t="s">
        <v>1</v>
      </c>
      <c r="BQ4" s="15" t="s">
        <v>27</v>
      </c>
      <c r="BR4" s="16" t="s">
        <v>28</v>
      </c>
      <c r="BS4" s="17" t="s">
        <v>0</v>
      </c>
      <c r="BT4" s="235" t="s">
        <v>1</v>
      </c>
      <c r="BU4" s="15" t="s">
        <v>27</v>
      </c>
      <c r="BV4" s="16" t="s">
        <v>28</v>
      </c>
      <c r="BW4" s="17" t="s">
        <v>0</v>
      </c>
      <c r="BX4" s="235" t="s">
        <v>1</v>
      </c>
      <c r="BY4" s="15" t="s">
        <v>27</v>
      </c>
      <c r="BZ4" s="16" t="s">
        <v>28</v>
      </c>
      <c r="CA4" s="17" t="s">
        <v>0</v>
      </c>
      <c r="CB4" s="235" t="s">
        <v>1</v>
      </c>
      <c r="CC4" s="15" t="s">
        <v>27</v>
      </c>
      <c r="CD4" s="16" t="s">
        <v>28</v>
      </c>
      <c r="CE4" s="17" t="s">
        <v>0</v>
      </c>
      <c r="CF4" s="235" t="s">
        <v>1</v>
      </c>
      <c r="CG4" s="232" t="s">
        <v>27</v>
      </c>
      <c r="CH4" s="233" t="s">
        <v>28</v>
      </c>
      <c r="CI4" s="233" t="s">
        <v>0</v>
      </c>
      <c r="CJ4" s="234" t="s">
        <v>1</v>
      </c>
      <c r="CK4" s="275" t="s">
        <v>27</v>
      </c>
      <c r="CL4" s="276" t="s">
        <v>28</v>
      </c>
      <c r="CM4" s="205" t="s">
        <v>0</v>
      </c>
      <c r="CN4" s="277" t="s">
        <v>1</v>
      </c>
      <c r="CO4" s="15" t="s">
        <v>27</v>
      </c>
      <c r="CP4" s="16" t="s">
        <v>28</v>
      </c>
      <c r="CQ4" s="17" t="s">
        <v>0</v>
      </c>
      <c r="CR4" s="235" t="s">
        <v>1</v>
      </c>
      <c r="CS4" s="15" t="s">
        <v>27</v>
      </c>
      <c r="CT4" s="16" t="s">
        <v>28</v>
      </c>
      <c r="CU4" s="17" t="s">
        <v>0</v>
      </c>
      <c r="CV4" s="235" t="s">
        <v>1</v>
      </c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</row>
    <row r="5" spans="1:208" s="63" customFormat="1" x14ac:dyDescent="0.25">
      <c r="A5" s="324">
        <v>1</v>
      </c>
      <c r="B5" s="325" t="s">
        <v>45</v>
      </c>
      <c r="C5" s="326"/>
      <c r="D5" s="327">
        <f>SUM(H5+L5+P5+CN5+CR5+CV5+T5+X5+AV5+BD5+BH5+CF5+CJ5+CB5+AZ5+BL5+BP5+BT5+BX5)</f>
        <v>891</v>
      </c>
      <c r="E5" s="171"/>
      <c r="F5" s="172"/>
      <c r="G5" s="172"/>
      <c r="H5" s="267"/>
      <c r="I5" s="171"/>
      <c r="J5" s="172"/>
      <c r="K5" s="172"/>
      <c r="L5" s="249"/>
      <c r="M5" s="171"/>
      <c r="N5" s="172"/>
      <c r="O5" s="172"/>
      <c r="P5" s="267"/>
      <c r="Q5" s="293"/>
      <c r="R5" s="172"/>
      <c r="S5" s="172"/>
      <c r="T5" s="294"/>
      <c r="U5" s="171"/>
      <c r="V5" s="172"/>
      <c r="W5" s="172"/>
      <c r="X5" s="267"/>
      <c r="Y5" s="271"/>
      <c r="Z5" s="272"/>
      <c r="AA5" s="272"/>
      <c r="AB5" s="267"/>
      <c r="AC5" s="171"/>
      <c r="AD5" s="172"/>
      <c r="AE5" s="172"/>
      <c r="AF5" s="267"/>
      <c r="AG5" s="171"/>
      <c r="AH5" s="172"/>
      <c r="AI5" s="172"/>
      <c r="AJ5" s="267"/>
      <c r="AK5" s="268"/>
      <c r="AL5" s="269"/>
      <c r="AM5" s="269"/>
      <c r="AN5" s="267"/>
      <c r="AO5" s="302"/>
      <c r="AP5" s="303"/>
      <c r="AQ5" s="303"/>
      <c r="AR5" s="297"/>
      <c r="AS5" s="295">
        <v>1</v>
      </c>
      <c r="AT5" s="296">
        <v>80</v>
      </c>
      <c r="AU5" s="296">
        <v>29</v>
      </c>
      <c r="AV5" s="297">
        <f>+AS5*AT5+AU5</f>
        <v>109</v>
      </c>
      <c r="AW5" s="298"/>
      <c r="AX5" s="299"/>
      <c r="AY5" s="299"/>
      <c r="AZ5" s="300"/>
      <c r="BA5" s="301">
        <v>1</v>
      </c>
      <c r="BB5" s="296">
        <v>40</v>
      </c>
      <c r="BC5" s="296">
        <v>20</v>
      </c>
      <c r="BD5" s="297">
        <f>+BA5*BB5+BC5</f>
        <v>60</v>
      </c>
      <c r="BE5" s="295">
        <v>1</v>
      </c>
      <c r="BF5" s="296">
        <v>40</v>
      </c>
      <c r="BG5" s="296">
        <v>23</v>
      </c>
      <c r="BH5" s="297">
        <f>+BE5*BF5+BG5</f>
        <v>63</v>
      </c>
      <c r="BI5" s="295">
        <v>1</v>
      </c>
      <c r="BJ5" s="296">
        <v>80</v>
      </c>
      <c r="BK5" s="296">
        <v>18</v>
      </c>
      <c r="BL5" s="297">
        <f>+BI5*BJ5+BK5</f>
        <v>98</v>
      </c>
      <c r="BM5" s="295">
        <v>1</v>
      </c>
      <c r="BN5" s="296">
        <v>40</v>
      </c>
      <c r="BO5" s="296">
        <v>14</v>
      </c>
      <c r="BP5" s="297">
        <f>+BM5*BN5+BO5</f>
        <v>54</v>
      </c>
      <c r="BQ5" s="295">
        <v>1</v>
      </c>
      <c r="BR5" s="296">
        <v>90</v>
      </c>
      <c r="BS5" s="296">
        <v>9</v>
      </c>
      <c r="BT5" s="297">
        <f>+BQ5*BR5+BS5</f>
        <v>99</v>
      </c>
      <c r="BU5" s="295">
        <v>1</v>
      </c>
      <c r="BV5" s="296">
        <v>90</v>
      </c>
      <c r="BW5" s="296">
        <v>14</v>
      </c>
      <c r="BX5" s="297">
        <f>+BU5*BV5+BW5</f>
        <v>104</v>
      </c>
      <c r="BY5" s="171"/>
      <c r="BZ5" s="172"/>
      <c r="CA5" s="172"/>
      <c r="CB5" s="267"/>
      <c r="CC5" s="295">
        <v>1</v>
      </c>
      <c r="CD5" s="296">
        <v>80</v>
      </c>
      <c r="CE5" s="296">
        <v>33</v>
      </c>
      <c r="CF5" s="297">
        <f>+CD5+CE5</f>
        <v>113</v>
      </c>
      <c r="CG5" s="375">
        <v>1</v>
      </c>
      <c r="CH5" s="376">
        <v>40</v>
      </c>
      <c r="CI5" s="376">
        <v>26</v>
      </c>
      <c r="CJ5" s="297">
        <f>+CG5*CH5+CI5</f>
        <v>66</v>
      </c>
      <c r="CK5" s="295">
        <v>1</v>
      </c>
      <c r="CL5" s="296">
        <v>120</v>
      </c>
      <c r="CM5" s="296">
        <v>5</v>
      </c>
      <c r="CN5" s="297">
        <f>+CL5*CK5+CM5</f>
        <v>125</v>
      </c>
      <c r="CO5" s="171"/>
      <c r="CP5" s="172"/>
      <c r="CQ5" s="172"/>
      <c r="CR5" s="267"/>
      <c r="CS5" s="171"/>
      <c r="CT5" s="172"/>
      <c r="CU5" s="172"/>
      <c r="CV5" s="267"/>
      <c r="CW5" s="65"/>
      <c r="CX5" s="65"/>
      <c r="CY5" s="65"/>
      <c r="CZ5" s="65"/>
      <c r="DA5" s="65"/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  <c r="DS5" s="65"/>
      <c r="DT5" s="65"/>
      <c r="DU5" s="65"/>
      <c r="DV5" s="65"/>
      <c r="DW5" s="65"/>
      <c r="DX5" s="65"/>
      <c r="DY5" s="65"/>
      <c r="DZ5" s="65"/>
      <c r="EA5" s="65"/>
      <c r="EB5" s="65"/>
      <c r="EC5" s="65"/>
      <c r="ED5" s="65"/>
      <c r="EE5" s="65"/>
      <c r="EF5" s="65"/>
      <c r="EG5" s="65"/>
      <c r="EH5" s="65"/>
      <c r="EI5" s="65"/>
      <c r="EJ5" s="65"/>
      <c r="EK5" s="65"/>
      <c r="EL5" s="65"/>
      <c r="EM5" s="65"/>
      <c r="EN5" s="65"/>
      <c r="EO5" s="65"/>
      <c r="EP5" s="65"/>
      <c r="EQ5" s="65"/>
      <c r="ER5" s="65"/>
      <c r="ES5" s="65"/>
      <c r="ET5" s="65"/>
      <c r="EU5" s="65"/>
      <c r="EV5" s="65"/>
      <c r="EW5" s="65"/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  <c r="FL5" s="65"/>
      <c r="FM5" s="65"/>
      <c r="FN5" s="65"/>
      <c r="FO5" s="65"/>
      <c r="FP5" s="65"/>
      <c r="FQ5" s="65"/>
      <c r="FR5" s="65"/>
      <c r="FS5" s="65"/>
      <c r="FT5" s="65"/>
      <c r="FU5" s="65"/>
      <c r="FV5" s="65"/>
      <c r="FW5" s="65"/>
      <c r="FX5" s="65"/>
      <c r="FY5" s="65"/>
      <c r="FZ5" s="65"/>
      <c r="GA5" s="65"/>
      <c r="GB5" s="65"/>
      <c r="GC5" s="65"/>
      <c r="GD5" s="65"/>
      <c r="GE5" s="65"/>
      <c r="GF5" s="65"/>
      <c r="GG5" s="65"/>
      <c r="GH5" s="65"/>
      <c r="GI5" s="65"/>
      <c r="GJ5" s="65"/>
      <c r="GK5" s="65"/>
      <c r="GL5" s="65"/>
      <c r="GM5" s="65"/>
      <c r="GN5" s="65"/>
      <c r="GO5" s="65"/>
      <c r="GP5" s="65"/>
      <c r="GQ5" s="65"/>
      <c r="GR5" s="65"/>
      <c r="GS5" s="65"/>
      <c r="GT5" s="65"/>
      <c r="GU5" s="65"/>
      <c r="GV5" s="65"/>
      <c r="GW5" s="65"/>
      <c r="GX5" s="65"/>
      <c r="GY5" s="65"/>
      <c r="GZ5" s="65"/>
    </row>
    <row r="6" spans="1:208" s="63" customFormat="1" x14ac:dyDescent="0.25">
      <c r="A6" s="371">
        <v>2</v>
      </c>
      <c r="B6" s="332" t="s">
        <v>333</v>
      </c>
      <c r="C6" s="372">
        <v>1989</v>
      </c>
      <c r="D6" s="373">
        <f>SUM(H6+L6+P6+CN6+CR6+CV6+T6+X6+AB6+AF6+CB6)</f>
        <v>400</v>
      </c>
      <c r="E6" s="55">
        <v>1</v>
      </c>
      <c r="F6" s="56">
        <v>24</v>
      </c>
      <c r="G6" s="56">
        <v>7</v>
      </c>
      <c r="H6" s="58">
        <f>+E6*F6+G6</f>
        <v>31</v>
      </c>
      <c r="I6" s="55">
        <v>1</v>
      </c>
      <c r="J6" s="56">
        <v>44</v>
      </c>
      <c r="K6" s="56">
        <v>6</v>
      </c>
      <c r="L6" s="150">
        <f>I6*J6+K6</f>
        <v>50</v>
      </c>
      <c r="M6" s="55"/>
      <c r="N6" s="56"/>
      <c r="O6" s="56"/>
      <c r="P6" s="58"/>
      <c r="Q6" s="59">
        <v>1</v>
      </c>
      <c r="R6" s="56">
        <v>44</v>
      </c>
      <c r="S6" s="56">
        <v>2</v>
      </c>
      <c r="T6" s="250">
        <f>Q6*R6+S6</f>
        <v>46</v>
      </c>
      <c r="U6" s="55">
        <v>1</v>
      </c>
      <c r="V6" s="56">
        <v>44</v>
      </c>
      <c r="W6" s="56"/>
      <c r="X6" s="58">
        <f>U6*V6+W6</f>
        <v>44</v>
      </c>
      <c r="Y6" s="284"/>
      <c r="Z6" s="282"/>
      <c r="AA6" s="282"/>
      <c r="AB6" s="58"/>
      <c r="AC6" s="55"/>
      <c r="AD6" s="56"/>
      <c r="AE6" s="56"/>
      <c r="AF6" s="58"/>
      <c r="AG6" s="55"/>
      <c r="AH6" s="56"/>
      <c r="AI6" s="56"/>
      <c r="AJ6" s="58"/>
      <c r="AK6" s="247"/>
      <c r="AL6" s="248"/>
      <c r="AM6" s="248"/>
      <c r="AN6" s="58"/>
      <c r="AO6" s="247"/>
      <c r="AP6" s="248"/>
      <c r="AQ6" s="248"/>
      <c r="AR6" s="58">
        <f>+AO6*AP6+AQ6</f>
        <v>0</v>
      </c>
      <c r="AS6" s="55"/>
      <c r="AT6" s="56"/>
      <c r="AU6" s="56"/>
      <c r="AV6" s="58"/>
      <c r="AW6" s="247"/>
      <c r="AX6" s="248"/>
      <c r="AY6" s="248"/>
      <c r="AZ6" s="58"/>
      <c r="BA6" s="68"/>
      <c r="BB6" s="56"/>
      <c r="BC6" s="56"/>
      <c r="BD6" s="150"/>
      <c r="BE6" s="55"/>
      <c r="BF6" s="56"/>
      <c r="BG6" s="56"/>
      <c r="BH6" s="58"/>
      <c r="BI6" s="55"/>
      <c r="BJ6" s="56"/>
      <c r="BK6" s="56"/>
      <c r="BL6" s="58"/>
      <c r="BM6" s="55"/>
      <c r="BN6" s="56"/>
      <c r="BO6" s="56"/>
      <c r="BP6" s="58"/>
      <c r="BQ6" s="55"/>
      <c r="BR6" s="56"/>
      <c r="BS6" s="56"/>
      <c r="BT6" s="58"/>
      <c r="BU6" s="55"/>
      <c r="BV6" s="56"/>
      <c r="BW6" s="56"/>
      <c r="BX6" s="58"/>
      <c r="BY6" s="374">
        <v>2</v>
      </c>
      <c r="BZ6" s="312">
        <v>103</v>
      </c>
      <c r="CA6" s="312">
        <v>23</v>
      </c>
      <c r="CB6" s="313">
        <f>+BY6*BZ6+CA6</f>
        <v>229</v>
      </c>
      <c r="CC6" s="55"/>
      <c r="CD6" s="56"/>
      <c r="CE6" s="56"/>
      <c r="CF6" s="58"/>
      <c r="CG6" s="247"/>
      <c r="CH6" s="248"/>
      <c r="CI6" s="248"/>
      <c r="CJ6" s="58"/>
      <c r="CK6" s="68"/>
      <c r="CL6" s="56"/>
      <c r="CM6" s="56"/>
      <c r="CN6" s="58"/>
      <c r="CO6" s="55"/>
      <c r="CP6" s="56"/>
      <c r="CQ6" s="56"/>
      <c r="CR6" s="58"/>
      <c r="CS6" s="55"/>
      <c r="CT6" s="56"/>
      <c r="CU6" s="56"/>
      <c r="CV6" s="58"/>
      <c r="CW6" s="65"/>
      <c r="CX6" s="65"/>
      <c r="CY6" s="65"/>
      <c r="CZ6" s="65"/>
      <c r="DA6" s="65"/>
      <c r="DB6" s="65"/>
      <c r="DC6" s="65"/>
      <c r="DD6" s="65"/>
      <c r="DE6" s="65"/>
      <c r="DF6" s="65"/>
      <c r="DG6" s="65"/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  <c r="DS6" s="65"/>
      <c r="DT6" s="65"/>
      <c r="DU6" s="65"/>
      <c r="DV6" s="65"/>
      <c r="DW6" s="65"/>
      <c r="DX6" s="65"/>
      <c r="DY6" s="65"/>
      <c r="DZ6" s="65"/>
      <c r="EA6" s="65"/>
      <c r="EB6" s="65"/>
      <c r="EC6" s="65"/>
      <c r="ED6" s="65"/>
      <c r="EE6" s="65"/>
      <c r="EF6" s="65"/>
      <c r="EG6" s="65"/>
      <c r="EH6" s="65"/>
      <c r="EI6" s="65"/>
      <c r="EJ6" s="65"/>
      <c r="EK6" s="65"/>
      <c r="EL6" s="65"/>
      <c r="EM6" s="65"/>
      <c r="EN6" s="65"/>
      <c r="EO6" s="65"/>
      <c r="EP6" s="65"/>
      <c r="EQ6" s="65"/>
      <c r="ER6" s="65"/>
      <c r="ES6" s="65"/>
      <c r="ET6" s="65"/>
      <c r="EU6" s="65"/>
      <c r="EV6" s="65"/>
      <c r="EW6" s="65"/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  <c r="FL6" s="65"/>
      <c r="FM6" s="65"/>
      <c r="FN6" s="65"/>
      <c r="FO6" s="65"/>
      <c r="FP6" s="65"/>
      <c r="FQ6" s="65"/>
      <c r="FR6" s="65"/>
      <c r="FS6" s="65"/>
      <c r="FT6" s="65"/>
      <c r="FU6" s="65"/>
      <c r="FV6" s="65"/>
      <c r="FW6" s="65"/>
      <c r="FX6" s="65"/>
      <c r="FY6" s="65"/>
      <c r="FZ6" s="65"/>
      <c r="GA6" s="65"/>
      <c r="GB6" s="65"/>
      <c r="GC6" s="65"/>
      <c r="GD6" s="65"/>
      <c r="GE6" s="65"/>
      <c r="GF6" s="65"/>
      <c r="GG6" s="65"/>
      <c r="GH6" s="65"/>
      <c r="GI6" s="65"/>
      <c r="GJ6" s="65"/>
      <c r="GK6" s="65"/>
      <c r="GL6" s="65"/>
      <c r="GM6" s="65"/>
      <c r="GN6" s="65"/>
      <c r="GO6" s="65"/>
      <c r="GP6" s="65"/>
      <c r="GQ6" s="65"/>
      <c r="GR6" s="65"/>
      <c r="GS6" s="65"/>
      <c r="GT6" s="65"/>
      <c r="GU6" s="65"/>
      <c r="GV6" s="65"/>
      <c r="GW6" s="65"/>
      <c r="GX6" s="65"/>
      <c r="GY6" s="65"/>
      <c r="GZ6" s="65"/>
    </row>
    <row r="7" spans="1:208" s="63" customFormat="1" x14ac:dyDescent="0.25">
      <c r="A7" s="328">
        <v>3</v>
      </c>
      <c r="B7" s="325" t="s">
        <v>164</v>
      </c>
      <c r="C7" s="329">
        <v>1978</v>
      </c>
      <c r="D7" s="330">
        <f>SUM(H7+L7+P7+CN7+CR7+CV7+T7+X7+AN7+AB7)</f>
        <v>343</v>
      </c>
      <c r="E7" s="55">
        <v>1</v>
      </c>
      <c r="F7" s="56">
        <v>41</v>
      </c>
      <c r="G7" s="56">
        <v>4</v>
      </c>
      <c r="H7" s="58">
        <f>E7*F7+G7</f>
        <v>45</v>
      </c>
      <c r="I7" s="55">
        <v>1</v>
      </c>
      <c r="J7" s="56">
        <v>44</v>
      </c>
      <c r="K7" s="56">
        <v>2</v>
      </c>
      <c r="L7" s="150">
        <f>I7*J7+K7</f>
        <v>46</v>
      </c>
      <c r="M7" s="55">
        <v>1</v>
      </c>
      <c r="N7" s="56">
        <v>44</v>
      </c>
      <c r="O7" s="56">
        <v>2</v>
      </c>
      <c r="P7" s="58">
        <f>M7*N7+O7</f>
        <v>46</v>
      </c>
      <c r="Q7" s="59"/>
      <c r="R7" s="56"/>
      <c r="S7" s="56"/>
      <c r="T7" s="250"/>
      <c r="U7" s="55"/>
      <c r="V7" s="56"/>
      <c r="W7" s="56"/>
      <c r="X7" s="58"/>
      <c r="Y7" s="284">
        <v>1.5</v>
      </c>
      <c r="Z7" s="282">
        <v>82</v>
      </c>
      <c r="AA7" s="282">
        <v>2</v>
      </c>
      <c r="AB7" s="58">
        <f>+Y7*Z7+AA7</f>
        <v>125</v>
      </c>
      <c r="AC7" s="55"/>
      <c r="AD7" s="56"/>
      <c r="AE7" s="56"/>
      <c r="AF7" s="58"/>
      <c r="AG7" s="55"/>
      <c r="AH7" s="56"/>
      <c r="AI7" s="56"/>
      <c r="AJ7" s="58"/>
      <c r="AK7" s="55">
        <v>1</v>
      </c>
      <c r="AL7" s="56">
        <v>80</v>
      </c>
      <c r="AM7" s="282">
        <v>1</v>
      </c>
      <c r="AN7" s="58">
        <f>+AK7*AL7+AM7</f>
        <v>81</v>
      </c>
      <c r="AO7" s="55"/>
      <c r="AP7" s="56"/>
      <c r="AQ7" s="56"/>
      <c r="AR7" s="58">
        <f>+AO7*AP7+AQ7</f>
        <v>0</v>
      </c>
      <c r="AS7" s="55"/>
      <c r="AT7" s="56"/>
      <c r="AU7" s="56"/>
      <c r="AV7" s="58"/>
      <c r="AW7" s="247"/>
      <c r="AX7" s="248"/>
      <c r="AY7" s="248"/>
      <c r="AZ7" s="58"/>
      <c r="BA7" s="68"/>
      <c r="BB7" s="56"/>
      <c r="BC7" s="56"/>
      <c r="BD7" s="150"/>
      <c r="BE7" s="55"/>
      <c r="BF7" s="56"/>
      <c r="BG7" s="56"/>
      <c r="BH7" s="58"/>
      <c r="BI7" s="55"/>
      <c r="BJ7" s="56"/>
      <c r="BK7" s="56"/>
      <c r="BL7" s="58"/>
      <c r="BM7" s="55"/>
      <c r="BN7" s="56"/>
      <c r="BO7" s="56"/>
      <c r="BP7" s="58"/>
      <c r="BQ7" s="55"/>
      <c r="BR7" s="56"/>
      <c r="BS7" s="56"/>
      <c r="BT7" s="58"/>
      <c r="BU7" s="55"/>
      <c r="BV7" s="56"/>
      <c r="BW7" s="56"/>
      <c r="BX7" s="58"/>
      <c r="BY7" s="68"/>
      <c r="BZ7" s="56"/>
      <c r="CA7" s="56"/>
      <c r="CB7" s="58"/>
      <c r="CC7" s="55"/>
      <c r="CD7" s="56"/>
      <c r="CE7" s="56"/>
      <c r="CF7" s="58"/>
      <c r="CG7" s="247"/>
      <c r="CH7" s="248"/>
      <c r="CI7" s="248"/>
      <c r="CJ7" s="58"/>
      <c r="CK7" s="68"/>
      <c r="CL7" s="56"/>
      <c r="CM7" s="56"/>
      <c r="CN7" s="58"/>
      <c r="CO7" s="55"/>
      <c r="CP7" s="56"/>
      <c r="CQ7" s="56"/>
      <c r="CR7" s="58"/>
      <c r="CS7" s="55"/>
      <c r="CT7" s="56"/>
      <c r="CU7" s="56"/>
      <c r="CV7" s="58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DJ7" s="65"/>
      <c r="DK7" s="65"/>
      <c r="DL7" s="65"/>
      <c r="DM7" s="65"/>
      <c r="DN7" s="65"/>
      <c r="DO7" s="65"/>
      <c r="DP7" s="65"/>
      <c r="DQ7" s="65"/>
      <c r="DR7" s="65"/>
      <c r="DS7" s="65"/>
      <c r="DT7" s="65"/>
      <c r="DU7" s="65"/>
      <c r="DV7" s="65"/>
      <c r="DW7" s="65"/>
      <c r="DX7" s="65"/>
      <c r="DY7" s="65"/>
      <c r="DZ7" s="65"/>
      <c r="EA7" s="65"/>
      <c r="EB7" s="65"/>
      <c r="EC7" s="65"/>
      <c r="ED7" s="65"/>
      <c r="EE7" s="65"/>
      <c r="EF7" s="65"/>
      <c r="EG7" s="65"/>
      <c r="EH7" s="65"/>
      <c r="EI7" s="65"/>
      <c r="EJ7" s="65"/>
      <c r="EK7" s="65"/>
      <c r="EL7" s="65"/>
      <c r="EM7" s="65"/>
      <c r="EN7" s="65"/>
      <c r="EO7" s="65"/>
      <c r="EP7" s="65"/>
      <c r="EQ7" s="65"/>
      <c r="ER7" s="65"/>
      <c r="ES7" s="65"/>
      <c r="ET7" s="65"/>
      <c r="EU7" s="65"/>
      <c r="EV7" s="65"/>
      <c r="EW7" s="65"/>
      <c r="EX7" s="65"/>
      <c r="EY7" s="65"/>
      <c r="EZ7" s="65"/>
      <c r="FA7" s="65"/>
      <c r="FB7" s="65"/>
      <c r="FC7" s="65"/>
      <c r="FD7" s="65"/>
      <c r="FE7" s="65"/>
      <c r="FF7" s="65"/>
      <c r="FG7" s="65"/>
      <c r="FH7" s="65"/>
      <c r="FI7" s="65"/>
      <c r="FJ7" s="65"/>
      <c r="FK7" s="65"/>
      <c r="FL7" s="65"/>
      <c r="FM7" s="65"/>
      <c r="FN7" s="65"/>
      <c r="FO7" s="65"/>
      <c r="FP7" s="65"/>
      <c r="FQ7" s="65"/>
      <c r="FR7" s="65"/>
      <c r="FS7" s="65"/>
      <c r="FT7" s="65"/>
      <c r="FU7" s="65"/>
      <c r="FV7" s="65"/>
      <c r="FW7" s="65"/>
      <c r="FX7" s="65"/>
      <c r="FY7" s="65"/>
      <c r="FZ7" s="65"/>
      <c r="GA7" s="65"/>
      <c r="GB7" s="65"/>
      <c r="GC7" s="65"/>
      <c r="GD7" s="65"/>
      <c r="GE7" s="65"/>
      <c r="GF7" s="65"/>
      <c r="GG7" s="65"/>
      <c r="GH7" s="65"/>
      <c r="GI7" s="65"/>
      <c r="GJ7" s="65"/>
      <c r="GK7" s="65"/>
      <c r="GL7" s="65"/>
      <c r="GM7" s="65"/>
      <c r="GN7" s="65"/>
      <c r="GO7" s="65"/>
      <c r="GP7" s="65"/>
      <c r="GQ7" s="65"/>
      <c r="GR7" s="65"/>
      <c r="GS7" s="65"/>
      <c r="GT7" s="65"/>
      <c r="GU7" s="65"/>
      <c r="GV7" s="65"/>
      <c r="GW7" s="65"/>
      <c r="GX7" s="65"/>
      <c r="GY7" s="65"/>
      <c r="GZ7" s="65"/>
    </row>
    <row r="8" spans="1:208" s="63" customFormat="1" x14ac:dyDescent="0.25">
      <c r="A8" s="328">
        <v>4</v>
      </c>
      <c r="B8" s="336" t="s">
        <v>165</v>
      </c>
      <c r="C8" s="345">
        <v>1986</v>
      </c>
      <c r="D8" s="330">
        <f>SUM(H8+L8+P8+CN8+CR8+CV8+T8+X8+AB8+AF8+AN8)</f>
        <v>234</v>
      </c>
      <c r="E8" s="55">
        <v>1</v>
      </c>
      <c r="F8" s="56">
        <v>41</v>
      </c>
      <c r="G8" s="56">
        <v>5</v>
      </c>
      <c r="H8" s="58">
        <f>E8*F8+G8</f>
        <v>46</v>
      </c>
      <c r="I8" s="55">
        <v>1</v>
      </c>
      <c r="J8" s="56">
        <v>44</v>
      </c>
      <c r="K8" s="56">
        <v>4</v>
      </c>
      <c r="L8" s="150">
        <f>I8*J8+K8</f>
        <v>48</v>
      </c>
      <c r="M8" s="55"/>
      <c r="N8" s="56"/>
      <c r="O8" s="56"/>
      <c r="P8" s="58"/>
      <c r="Q8" s="59">
        <v>1</v>
      </c>
      <c r="R8" s="56">
        <v>22</v>
      </c>
      <c r="S8" s="56">
        <v>6</v>
      </c>
      <c r="T8" s="250">
        <f>Q8*R8+S8</f>
        <v>28</v>
      </c>
      <c r="U8" s="55"/>
      <c r="V8" s="56"/>
      <c r="W8" s="56"/>
      <c r="X8" s="58"/>
      <c r="Y8" s="284">
        <v>1</v>
      </c>
      <c r="Z8" s="282">
        <v>42</v>
      </c>
      <c r="AA8" s="282"/>
      <c r="AB8" s="58">
        <f>+Y8*Z8+AA8</f>
        <v>42</v>
      </c>
      <c r="AC8" s="55">
        <v>1</v>
      </c>
      <c r="AD8" s="56">
        <v>25</v>
      </c>
      <c r="AE8" s="56">
        <v>3</v>
      </c>
      <c r="AF8" s="58">
        <f>+AC8*AD8+AE8</f>
        <v>28</v>
      </c>
      <c r="AG8" s="55"/>
      <c r="AH8" s="56"/>
      <c r="AI8" s="56"/>
      <c r="AJ8" s="58"/>
      <c r="AK8" s="55">
        <v>1</v>
      </c>
      <c r="AL8" s="56">
        <v>40</v>
      </c>
      <c r="AM8" s="56">
        <v>2</v>
      </c>
      <c r="AN8" s="58">
        <f>+AK8*AL8+AM8</f>
        <v>42</v>
      </c>
      <c r="AO8" s="55"/>
      <c r="AP8" s="56"/>
      <c r="AQ8" s="56"/>
      <c r="AR8" s="58">
        <f>+AO8*AP8+AQ8</f>
        <v>0</v>
      </c>
      <c r="AS8" s="55"/>
      <c r="AT8" s="56"/>
      <c r="AU8" s="56"/>
      <c r="AV8" s="58"/>
      <c r="AW8" s="247"/>
      <c r="AX8" s="248"/>
      <c r="AY8" s="248"/>
      <c r="AZ8" s="58"/>
      <c r="BA8" s="68"/>
      <c r="BB8" s="56"/>
      <c r="BC8" s="56"/>
      <c r="BD8" s="150"/>
      <c r="BE8" s="55"/>
      <c r="BF8" s="56"/>
      <c r="BG8" s="56"/>
      <c r="BH8" s="58"/>
      <c r="BI8" s="55"/>
      <c r="BJ8" s="56"/>
      <c r="BK8" s="56"/>
      <c r="BL8" s="58"/>
      <c r="BM8" s="55"/>
      <c r="BN8" s="56"/>
      <c r="BO8" s="56"/>
      <c r="BP8" s="58"/>
      <c r="BQ8" s="55"/>
      <c r="BR8" s="56"/>
      <c r="BS8" s="56"/>
      <c r="BT8" s="58"/>
      <c r="BU8" s="55"/>
      <c r="BV8" s="56"/>
      <c r="BW8" s="56"/>
      <c r="BX8" s="58"/>
      <c r="BY8" s="68"/>
      <c r="BZ8" s="56"/>
      <c r="CA8" s="56"/>
      <c r="CB8" s="58"/>
      <c r="CC8" s="55"/>
      <c r="CD8" s="56"/>
      <c r="CE8" s="56"/>
      <c r="CF8" s="58"/>
      <c r="CG8" s="247"/>
      <c r="CH8" s="248"/>
      <c r="CI8" s="248"/>
      <c r="CJ8" s="58"/>
      <c r="CK8" s="68"/>
      <c r="CL8" s="56"/>
      <c r="CM8" s="56"/>
      <c r="CN8" s="58"/>
      <c r="CO8" s="55"/>
      <c r="CP8" s="56"/>
      <c r="CQ8" s="56"/>
      <c r="CR8" s="58"/>
      <c r="CS8" s="55"/>
      <c r="CT8" s="56"/>
      <c r="CU8" s="56"/>
      <c r="CV8" s="58"/>
      <c r="CW8" s="65"/>
      <c r="CX8" s="65"/>
      <c r="CY8" s="65"/>
      <c r="CZ8" s="65"/>
      <c r="DA8" s="65"/>
      <c r="DB8" s="65"/>
      <c r="DC8" s="65"/>
      <c r="DD8" s="65"/>
      <c r="DE8" s="65"/>
      <c r="DF8" s="65"/>
      <c r="DG8" s="65"/>
      <c r="DH8" s="65"/>
      <c r="DI8" s="65"/>
      <c r="DJ8" s="65"/>
      <c r="DK8" s="65"/>
      <c r="DL8" s="65"/>
      <c r="DM8" s="65"/>
      <c r="DN8" s="65"/>
      <c r="DO8" s="65"/>
      <c r="DP8" s="65"/>
      <c r="DQ8" s="65"/>
      <c r="DR8" s="65"/>
      <c r="DS8" s="65"/>
      <c r="DT8" s="65"/>
      <c r="DU8" s="65"/>
      <c r="DV8" s="65"/>
      <c r="DW8" s="65"/>
      <c r="DX8" s="65"/>
      <c r="DY8" s="65"/>
      <c r="DZ8" s="65"/>
      <c r="EA8" s="65"/>
      <c r="EB8" s="65"/>
      <c r="EC8" s="65"/>
      <c r="ED8" s="65"/>
      <c r="EE8" s="65"/>
      <c r="EF8" s="65"/>
      <c r="EG8" s="65"/>
      <c r="EH8" s="65"/>
      <c r="EI8" s="65"/>
      <c r="EJ8" s="65"/>
      <c r="EK8" s="65"/>
      <c r="EL8" s="65"/>
      <c r="EM8" s="65"/>
      <c r="EN8" s="65"/>
      <c r="EO8" s="65"/>
      <c r="EP8" s="65"/>
      <c r="EQ8" s="65"/>
      <c r="ER8" s="65"/>
      <c r="ES8" s="65"/>
      <c r="ET8" s="65"/>
      <c r="EU8" s="65"/>
      <c r="EV8" s="65"/>
      <c r="EW8" s="65"/>
      <c r="EX8" s="65"/>
      <c r="EY8" s="65"/>
      <c r="EZ8" s="65"/>
      <c r="FA8" s="65"/>
      <c r="FB8" s="65"/>
      <c r="FC8" s="65"/>
      <c r="FD8" s="65"/>
      <c r="FE8" s="65"/>
      <c r="FF8" s="65"/>
      <c r="FG8" s="65"/>
      <c r="FH8" s="65"/>
      <c r="FI8" s="65"/>
      <c r="FJ8" s="65"/>
      <c r="FK8" s="65"/>
      <c r="FL8" s="65"/>
      <c r="FM8" s="65"/>
      <c r="FN8" s="65"/>
      <c r="FO8" s="65"/>
      <c r="FP8" s="65"/>
      <c r="FQ8" s="65"/>
      <c r="FR8" s="65"/>
      <c r="FS8" s="65"/>
      <c r="FT8" s="65"/>
      <c r="FU8" s="65"/>
      <c r="FV8" s="65"/>
      <c r="FW8" s="65"/>
      <c r="FX8" s="65"/>
      <c r="FY8" s="65"/>
      <c r="FZ8" s="65"/>
      <c r="GA8" s="65"/>
      <c r="GB8" s="65"/>
      <c r="GC8" s="65"/>
      <c r="GD8" s="65"/>
      <c r="GE8" s="65"/>
      <c r="GF8" s="65"/>
      <c r="GG8" s="65"/>
      <c r="GH8" s="65"/>
      <c r="GI8" s="65"/>
      <c r="GJ8" s="65"/>
      <c r="GK8" s="65"/>
      <c r="GL8" s="65"/>
      <c r="GM8" s="65"/>
      <c r="GN8" s="65"/>
      <c r="GO8" s="65"/>
      <c r="GP8" s="65"/>
      <c r="GQ8" s="65"/>
      <c r="GR8" s="65"/>
      <c r="GS8" s="65"/>
      <c r="GT8" s="65"/>
      <c r="GU8" s="65"/>
      <c r="GV8" s="65"/>
      <c r="GW8" s="65"/>
      <c r="GX8" s="65"/>
      <c r="GY8" s="65"/>
      <c r="GZ8" s="65"/>
    </row>
    <row r="9" spans="1:208" s="63" customFormat="1" x14ac:dyDescent="0.25">
      <c r="A9" s="170">
        <v>5</v>
      </c>
      <c r="B9" s="125" t="s">
        <v>335</v>
      </c>
      <c r="C9" s="61">
        <v>1999</v>
      </c>
      <c r="D9" s="207">
        <f>SUM(H9+L9+P9+CN9+CR9+CV9+T9+X9+AR9+AB9+AN9)</f>
        <v>165</v>
      </c>
      <c r="E9" s="68"/>
      <c r="F9" s="56"/>
      <c r="G9" s="56"/>
      <c r="H9" s="58"/>
      <c r="I9" s="55"/>
      <c r="J9" s="56"/>
      <c r="K9" s="56"/>
      <c r="L9" s="150"/>
      <c r="M9" s="55"/>
      <c r="N9" s="56"/>
      <c r="O9" s="56"/>
      <c r="P9" s="58"/>
      <c r="Q9" s="59"/>
      <c r="R9" s="56"/>
      <c r="S9" s="56"/>
      <c r="T9" s="280"/>
      <c r="U9" s="55"/>
      <c r="V9" s="56"/>
      <c r="W9" s="56"/>
      <c r="X9" s="150"/>
      <c r="Y9" s="284">
        <v>1.5</v>
      </c>
      <c r="Z9" s="282">
        <v>82</v>
      </c>
      <c r="AA9" s="282">
        <v>1</v>
      </c>
      <c r="AB9" s="58">
        <f t="shared" ref="AB9" si="0">+Y9*Z9+AA9</f>
        <v>124</v>
      </c>
      <c r="AC9" s="55"/>
      <c r="AD9" s="56"/>
      <c r="AE9" s="56"/>
      <c r="AF9" s="58"/>
      <c r="AG9" s="55"/>
      <c r="AH9" s="56"/>
      <c r="AI9" s="56"/>
      <c r="AJ9" s="58"/>
      <c r="AK9" s="284">
        <v>1</v>
      </c>
      <c r="AL9" s="282">
        <v>40</v>
      </c>
      <c r="AM9" s="282">
        <v>1</v>
      </c>
      <c r="AN9" s="58">
        <f>+AK9*AL9+AM9</f>
        <v>41</v>
      </c>
      <c r="AO9" s="55"/>
      <c r="AP9" s="56"/>
      <c r="AQ9" s="56"/>
      <c r="AR9" s="58">
        <f>+AO9*AP9+AQ9</f>
        <v>0</v>
      </c>
      <c r="AS9" s="55"/>
      <c r="AT9" s="56"/>
      <c r="AU9" s="56"/>
      <c r="AV9" s="58"/>
      <c r="AW9" s="247"/>
      <c r="AX9" s="248"/>
      <c r="AY9" s="248"/>
      <c r="AZ9" s="58"/>
      <c r="BA9" s="68"/>
      <c r="BB9" s="56"/>
      <c r="BC9" s="56"/>
      <c r="BD9" s="150"/>
      <c r="BE9" s="55"/>
      <c r="BF9" s="56"/>
      <c r="BG9" s="56"/>
      <c r="BH9" s="58"/>
      <c r="BI9" s="55"/>
      <c r="BJ9" s="56"/>
      <c r="BK9" s="56"/>
      <c r="BL9" s="58"/>
      <c r="BM9" s="55"/>
      <c r="BN9" s="56"/>
      <c r="BO9" s="56"/>
      <c r="BP9" s="58"/>
      <c r="BQ9" s="55"/>
      <c r="BR9" s="56"/>
      <c r="BS9" s="56"/>
      <c r="BT9" s="58"/>
      <c r="BU9" s="55"/>
      <c r="BV9" s="56"/>
      <c r="BW9" s="56"/>
      <c r="BX9" s="58"/>
      <c r="BY9" s="68"/>
      <c r="BZ9" s="56"/>
      <c r="CA9" s="56"/>
      <c r="CB9" s="58"/>
      <c r="CC9" s="55"/>
      <c r="CD9" s="56"/>
      <c r="CE9" s="56"/>
      <c r="CF9" s="58"/>
      <c r="CG9" s="247"/>
      <c r="CH9" s="248"/>
      <c r="CI9" s="248"/>
      <c r="CJ9" s="58"/>
      <c r="CK9" s="68"/>
      <c r="CL9" s="56"/>
      <c r="CM9" s="56"/>
      <c r="CN9" s="58"/>
      <c r="CO9" s="55"/>
      <c r="CP9" s="56"/>
      <c r="CQ9" s="56"/>
      <c r="CR9" s="58"/>
      <c r="CS9" s="55"/>
      <c r="CT9" s="56"/>
      <c r="CU9" s="56"/>
      <c r="CV9" s="58"/>
      <c r="CW9" s="65"/>
      <c r="CX9" s="65"/>
      <c r="CY9" s="65"/>
      <c r="CZ9" s="65"/>
      <c r="DA9" s="65"/>
      <c r="DB9" s="65"/>
      <c r="DC9" s="65"/>
      <c r="DD9" s="65"/>
      <c r="DE9" s="65"/>
      <c r="DF9" s="65"/>
      <c r="DG9" s="65"/>
      <c r="DH9" s="65"/>
      <c r="DI9" s="65"/>
      <c r="DJ9" s="65"/>
      <c r="DK9" s="65"/>
      <c r="DL9" s="65"/>
      <c r="DM9" s="65"/>
      <c r="DN9" s="65"/>
      <c r="DO9" s="65"/>
      <c r="DP9" s="65"/>
      <c r="DQ9" s="65"/>
      <c r="DR9" s="65"/>
      <c r="DS9" s="65"/>
      <c r="DT9" s="65"/>
      <c r="DU9" s="65"/>
      <c r="DV9" s="65"/>
      <c r="DW9" s="65"/>
      <c r="DX9" s="65"/>
      <c r="DY9" s="65"/>
      <c r="DZ9" s="65"/>
      <c r="EA9" s="65"/>
      <c r="EB9" s="65"/>
      <c r="EC9" s="65"/>
      <c r="ED9" s="65"/>
      <c r="EE9" s="65"/>
      <c r="EF9" s="65"/>
      <c r="EG9" s="65"/>
      <c r="EH9" s="65"/>
      <c r="EI9" s="65"/>
      <c r="EJ9" s="65"/>
      <c r="EK9" s="65"/>
      <c r="EL9" s="65"/>
      <c r="EM9" s="65"/>
      <c r="EN9" s="65"/>
      <c r="EO9" s="65"/>
      <c r="EP9" s="65"/>
      <c r="EQ9" s="65"/>
      <c r="ER9" s="65"/>
      <c r="ES9" s="65"/>
      <c r="ET9" s="65"/>
      <c r="EU9" s="65"/>
      <c r="EV9" s="65"/>
      <c r="EW9" s="65"/>
      <c r="EX9" s="65"/>
      <c r="EY9" s="65"/>
      <c r="EZ9" s="65"/>
      <c r="FA9" s="65"/>
      <c r="FB9" s="65"/>
      <c r="FC9" s="65"/>
      <c r="FD9" s="65"/>
      <c r="FE9" s="65"/>
      <c r="FF9" s="65"/>
      <c r="FG9" s="65"/>
      <c r="FH9" s="65"/>
      <c r="FI9" s="65"/>
      <c r="FJ9" s="65"/>
      <c r="FK9" s="65"/>
      <c r="FL9" s="65"/>
      <c r="FM9" s="65"/>
      <c r="FN9" s="65"/>
      <c r="FO9" s="65"/>
      <c r="FP9" s="65"/>
      <c r="FQ9" s="65"/>
      <c r="FR9" s="65"/>
      <c r="FS9" s="65"/>
      <c r="FT9" s="65"/>
      <c r="FU9" s="65"/>
      <c r="FV9" s="65"/>
      <c r="FW9" s="65"/>
      <c r="FX9" s="65"/>
      <c r="FY9" s="65"/>
      <c r="FZ9" s="65"/>
      <c r="GA9" s="65"/>
      <c r="GB9" s="65"/>
      <c r="GC9" s="65"/>
      <c r="GD9" s="65"/>
      <c r="GE9" s="65"/>
      <c r="GF9" s="65"/>
      <c r="GG9" s="65"/>
      <c r="GH9" s="65"/>
      <c r="GI9" s="65"/>
      <c r="GJ9" s="65"/>
      <c r="GK9" s="65"/>
      <c r="GL9" s="65"/>
      <c r="GM9" s="65"/>
      <c r="GN9" s="65"/>
      <c r="GO9" s="65"/>
      <c r="GP9" s="65"/>
      <c r="GQ9" s="65"/>
      <c r="GR9" s="65"/>
      <c r="GS9" s="65"/>
      <c r="GT9" s="65"/>
      <c r="GU9" s="65"/>
      <c r="GV9" s="65"/>
      <c r="GW9" s="65"/>
      <c r="GX9" s="65"/>
      <c r="GY9" s="65"/>
      <c r="GZ9" s="65"/>
    </row>
    <row r="10" spans="1:208" s="63" customFormat="1" x14ac:dyDescent="0.25">
      <c r="A10" s="183">
        <v>6</v>
      </c>
      <c r="B10" s="315" t="s">
        <v>163</v>
      </c>
      <c r="C10" s="61">
        <v>2002</v>
      </c>
      <c r="D10" s="207">
        <f>SUM(H10+L10+P10+CN10+CR10+CV10+T10+X10+AJ10+AR10+AB10)</f>
        <v>153</v>
      </c>
      <c r="E10" s="55"/>
      <c r="F10" s="56"/>
      <c r="G10" s="56"/>
      <c r="H10" s="58"/>
      <c r="I10" s="55"/>
      <c r="J10" s="56"/>
      <c r="K10" s="56"/>
      <c r="L10" s="150"/>
      <c r="M10" s="55"/>
      <c r="N10" s="56"/>
      <c r="O10" s="56"/>
      <c r="P10" s="58"/>
      <c r="Q10" s="59">
        <v>1</v>
      </c>
      <c r="R10" s="56">
        <v>22</v>
      </c>
      <c r="S10" s="56">
        <v>5</v>
      </c>
      <c r="T10" s="250">
        <f>Q10*R10+S10</f>
        <v>27</v>
      </c>
      <c r="U10" s="55"/>
      <c r="V10" s="56"/>
      <c r="W10" s="56"/>
      <c r="X10" s="58"/>
      <c r="Y10" s="284">
        <v>1.5</v>
      </c>
      <c r="Z10" s="282">
        <v>82</v>
      </c>
      <c r="AA10" s="282">
        <v>3</v>
      </c>
      <c r="AB10" s="58">
        <f>+Y10*Z10+AA10</f>
        <v>126</v>
      </c>
      <c r="AC10" s="55"/>
      <c r="AD10" s="56"/>
      <c r="AE10" s="56"/>
      <c r="AF10" s="58"/>
      <c r="AG10" s="55"/>
      <c r="AH10" s="56"/>
      <c r="AI10" s="56"/>
      <c r="AJ10" s="58"/>
      <c r="AK10" s="247"/>
      <c r="AL10" s="248"/>
      <c r="AM10" s="248"/>
      <c r="AN10" s="58"/>
      <c r="AO10" s="55"/>
      <c r="AP10" s="56"/>
      <c r="AQ10" s="56"/>
      <c r="AR10" s="58"/>
      <c r="AS10" s="55"/>
      <c r="AT10" s="56"/>
      <c r="AU10" s="56"/>
      <c r="AV10" s="58"/>
      <c r="AW10" s="247"/>
      <c r="AX10" s="248"/>
      <c r="AY10" s="248"/>
      <c r="AZ10" s="58"/>
      <c r="BA10" s="68"/>
      <c r="BB10" s="56"/>
      <c r="BC10" s="56"/>
      <c r="BD10" s="150"/>
      <c r="BE10" s="55"/>
      <c r="BF10" s="56"/>
      <c r="BG10" s="56"/>
      <c r="BH10" s="58"/>
      <c r="BI10" s="55"/>
      <c r="BJ10" s="56"/>
      <c r="BK10" s="56"/>
      <c r="BL10" s="58"/>
      <c r="BM10" s="55"/>
      <c r="BN10" s="56"/>
      <c r="BO10" s="56"/>
      <c r="BP10" s="58"/>
      <c r="BQ10" s="55"/>
      <c r="BR10" s="56"/>
      <c r="BS10" s="56"/>
      <c r="BT10" s="58"/>
      <c r="BU10" s="55"/>
      <c r="BV10" s="56"/>
      <c r="BW10" s="56"/>
      <c r="BX10" s="58"/>
      <c r="BY10" s="68"/>
      <c r="BZ10" s="56"/>
      <c r="CA10" s="56"/>
      <c r="CB10" s="58"/>
      <c r="CC10" s="55"/>
      <c r="CD10" s="56"/>
      <c r="CE10" s="56"/>
      <c r="CF10" s="58"/>
      <c r="CG10" s="247"/>
      <c r="CH10" s="248"/>
      <c r="CI10" s="248"/>
      <c r="CJ10" s="58"/>
      <c r="CK10" s="68"/>
      <c r="CL10" s="56"/>
      <c r="CM10" s="56"/>
      <c r="CN10" s="58"/>
      <c r="CO10" s="55"/>
      <c r="CP10" s="56"/>
      <c r="CQ10" s="56"/>
      <c r="CR10" s="58"/>
      <c r="CS10" s="55"/>
      <c r="CT10" s="56"/>
      <c r="CU10" s="56"/>
      <c r="CV10" s="58"/>
      <c r="CW10" s="65"/>
      <c r="CX10" s="65"/>
      <c r="CY10" s="65"/>
      <c r="CZ10" s="65"/>
      <c r="DA10" s="65"/>
      <c r="DB10" s="65"/>
      <c r="DC10" s="65"/>
      <c r="DD10" s="65"/>
      <c r="DE10" s="65"/>
      <c r="DF10" s="65"/>
      <c r="DG10" s="65"/>
      <c r="DH10" s="65"/>
      <c r="DI10" s="65"/>
      <c r="DJ10" s="65"/>
      <c r="DK10" s="65"/>
      <c r="DL10" s="65"/>
      <c r="DM10" s="65"/>
      <c r="DN10" s="65"/>
      <c r="DO10" s="65"/>
      <c r="DP10" s="65"/>
      <c r="DQ10" s="65"/>
      <c r="DR10" s="65"/>
      <c r="DS10" s="65"/>
      <c r="DT10" s="65"/>
      <c r="DU10" s="65"/>
      <c r="DV10" s="65"/>
      <c r="DW10" s="65"/>
      <c r="DX10" s="65"/>
      <c r="DY10" s="65"/>
      <c r="DZ10" s="65"/>
      <c r="EA10" s="65"/>
      <c r="EB10" s="65"/>
      <c r="EC10" s="65"/>
      <c r="ED10" s="65"/>
      <c r="EE10" s="65"/>
      <c r="EF10" s="65"/>
      <c r="EG10" s="65"/>
      <c r="EH10" s="65"/>
      <c r="EI10" s="65"/>
      <c r="EJ10" s="65"/>
      <c r="EK10" s="65"/>
      <c r="EL10" s="65"/>
      <c r="EM10" s="65"/>
      <c r="EN10" s="65"/>
      <c r="EO10" s="65"/>
      <c r="EP10" s="65"/>
      <c r="EQ10" s="65"/>
      <c r="ER10" s="65"/>
      <c r="ES10" s="65"/>
      <c r="ET10" s="65"/>
      <c r="EU10" s="65"/>
      <c r="EV10" s="65"/>
      <c r="EW10" s="65"/>
      <c r="EX10" s="65"/>
      <c r="EY10" s="65"/>
      <c r="EZ10" s="65"/>
      <c r="FA10" s="65"/>
      <c r="FB10" s="65"/>
      <c r="FC10" s="65"/>
      <c r="FD10" s="65"/>
      <c r="FE10" s="65"/>
      <c r="FF10" s="65"/>
      <c r="FG10" s="65"/>
      <c r="FH10" s="65"/>
      <c r="FI10" s="65"/>
      <c r="FJ10" s="65"/>
      <c r="FK10" s="65"/>
      <c r="FL10" s="65"/>
      <c r="FM10" s="65"/>
      <c r="FN10" s="65"/>
      <c r="FO10" s="65"/>
      <c r="FP10" s="65"/>
      <c r="FQ10" s="65"/>
      <c r="FR10" s="65"/>
      <c r="FS10" s="65"/>
      <c r="FT10" s="65"/>
      <c r="FU10" s="65"/>
      <c r="FV10" s="65"/>
      <c r="FW10" s="65"/>
      <c r="FX10" s="65"/>
      <c r="FY10" s="65"/>
      <c r="FZ10" s="65"/>
      <c r="GA10" s="65"/>
      <c r="GB10" s="65"/>
      <c r="GC10" s="65"/>
      <c r="GD10" s="65"/>
      <c r="GE10" s="65"/>
      <c r="GF10" s="65"/>
      <c r="GG10" s="65"/>
      <c r="GH10" s="65"/>
      <c r="GI10" s="65"/>
      <c r="GJ10" s="65"/>
      <c r="GK10" s="65"/>
      <c r="GL10" s="65"/>
      <c r="GM10" s="65"/>
      <c r="GN10" s="65"/>
      <c r="GO10" s="65"/>
      <c r="GP10" s="65"/>
      <c r="GQ10" s="65"/>
      <c r="GR10" s="65"/>
      <c r="GS10" s="65"/>
      <c r="GT10" s="65"/>
      <c r="GU10" s="65"/>
      <c r="GV10" s="65"/>
      <c r="GW10" s="65"/>
      <c r="GX10" s="65"/>
      <c r="GY10" s="65"/>
      <c r="GZ10" s="65"/>
    </row>
    <row r="11" spans="1:208" s="63" customFormat="1" x14ac:dyDescent="0.25">
      <c r="A11" s="183">
        <v>7</v>
      </c>
      <c r="B11" s="315" t="s">
        <v>316</v>
      </c>
      <c r="C11" s="61">
        <v>2000</v>
      </c>
      <c r="D11" s="207">
        <f>SUM(H11+L11+P11+CN11+CR11+CV11+T11+X11+AJ11+AR11+AF11+AN11)</f>
        <v>151</v>
      </c>
      <c r="E11" s="55"/>
      <c r="F11" s="56"/>
      <c r="G11" s="56"/>
      <c r="H11" s="58"/>
      <c r="I11" s="55"/>
      <c r="J11" s="56"/>
      <c r="K11" s="56"/>
      <c r="L11" s="150"/>
      <c r="M11" s="55"/>
      <c r="N11" s="56"/>
      <c r="O11" s="56"/>
      <c r="P11" s="58"/>
      <c r="Q11" s="59">
        <v>1</v>
      </c>
      <c r="R11" s="56">
        <v>22</v>
      </c>
      <c r="S11" s="56">
        <v>3</v>
      </c>
      <c r="T11" s="250">
        <f>Q11*R11+S11</f>
        <v>25</v>
      </c>
      <c r="U11" s="55">
        <v>1</v>
      </c>
      <c r="V11" s="56">
        <v>44</v>
      </c>
      <c r="W11" s="56">
        <v>1</v>
      </c>
      <c r="X11" s="58">
        <f>U11*V11+W11</f>
        <v>45</v>
      </c>
      <c r="Y11" s="284"/>
      <c r="Z11" s="282"/>
      <c r="AA11" s="282"/>
      <c r="AB11" s="58"/>
      <c r="AC11" s="55">
        <v>1</v>
      </c>
      <c r="AD11" s="56">
        <v>40</v>
      </c>
      <c r="AE11" s="56">
        <v>1</v>
      </c>
      <c r="AF11" s="58">
        <f>+AC11*AD11+AE11</f>
        <v>41</v>
      </c>
      <c r="AG11" s="55">
        <v>1</v>
      </c>
      <c r="AH11" s="56">
        <v>14</v>
      </c>
      <c r="AI11" s="56"/>
      <c r="AJ11" s="58">
        <f>+AG11*AH11+AI11</f>
        <v>14</v>
      </c>
      <c r="AK11" s="284">
        <v>1</v>
      </c>
      <c r="AL11" s="282">
        <v>24</v>
      </c>
      <c r="AM11" s="282">
        <v>2</v>
      </c>
      <c r="AN11" s="58">
        <f>+AK11*AL11+AM11</f>
        <v>26</v>
      </c>
      <c r="AO11" s="55"/>
      <c r="AP11" s="56"/>
      <c r="AQ11" s="56"/>
      <c r="AR11" s="58"/>
      <c r="AS11" s="55"/>
      <c r="AT11" s="56"/>
      <c r="AU11" s="56"/>
      <c r="AV11" s="58"/>
      <c r="AW11" s="247"/>
      <c r="AX11" s="248"/>
      <c r="AY11" s="248"/>
      <c r="AZ11" s="58"/>
      <c r="BA11" s="68"/>
      <c r="BB11" s="56"/>
      <c r="BC11" s="56"/>
      <c r="BD11" s="150"/>
      <c r="BE11" s="55"/>
      <c r="BF11" s="56"/>
      <c r="BG11" s="56"/>
      <c r="BH11" s="58"/>
      <c r="BI11" s="55"/>
      <c r="BJ11" s="56"/>
      <c r="BK11" s="56"/>
      <c r="BL11" s="58"/>
      <c r="BM11" s="55"/>
      <c r="BN11" s="56"/>
      <c r="BO11" s="56"/>
      <c r="BP11" s="58"/>
      <c r="BQ11" s="55"/>
      <c r="BR11" s="56"/>
      <c r="BS11" s="56"/>
      <c r="BT11" s="58"/>
      <c r="BU11" s="55"/>
      <c r="BV11" s="56"/>
      <c r="BW11" s="56"/>
      <c r="BX11" s="58"/>
      <c r="BY11" s="68"/>
      <c r="BZ11" s="56"/>
      <c r="CA11" s="56"/>
      <c r="CB11" s="58"/>
      <c r="CC11" s="55"/>
      <c r="CD11" s="56"/>
      <c r="CE11" s="56"/>
      <c r="CF11" s="58"/>
      <c r="CG11" s="247"/>
      <c r="CH11" s="248"/>
      <c r="CI11" s="248"/>
      <c r="CJ11" s="58"/>
      <c r="CK11" s="68"/>
      <c r="CL11" s="56"/>
      <c r="CM11" s="56"/>
      <c r="CN11" s="58"/>
      <c r="CO11" s="55"/>
      <c r="CP11" s="56"/>
      <c r="CQ11" s="56"/>
      <c r="CR11" s="58"/>
      <c r="CS11" s="55"/>
      <c r="CT11" s="56"/>
      <c r="CU11" s="56"/>
      <c r="CV11" s="58"/>
      <c r="CW11" s="65"/>
      <c r="CX11" s="65"/>
      <c r="CY11" s="65"/>
      <c r="CZ11" s="65"/>
      <c r="DA11" s="65"/>
      <c r="DB11" s="65"/>
      <c r="DC11" s="65"/>
      <c r="DD11" s="65"/>
      <c r="DE11" s="65"/>
      <c r="DF11" s="65"/>
      <c r="DG11" s="65"/>
      <c r="DH11" s="65"/>
      <c r="DI11" s="65"/>
      <c r="DJ11" s="65"/>
      <c r="DK11" s="65"/>
      <c r="DL11" s="65"/>
      <c r="DM11" s="65"/>
      <c r="DN11" s="65"/>
      <c r="DO11" s="65"/>
      <c r="DP11" s="65"/>
      <c r="DQ11" s="65"/>
      <c r="DR11" s="65"/>
      <c r="DS11" s="65"/>
      <c r="DT11" s="65"/>
      <c r="DU11" s="65"/>
      <c r="DV11" s="65"/>
      <c r="DW11" s="65"/>
      <c r="DX11" s="65"/>
      <c r="DY11" s="65"/>
      <c r="DZ11" s="65"/>
      <c r="EA11" s="65"/>
      <c r="EB11" s="65"/>
      <c r="EC11" s="65"/>
      <c r="ED11" s="65"/>
      <c r="EE11" s="65"/>
      <c r="EF11" s="65"/>
      <c r="EG11" s="65"/>
      <c r="EH11" s="65"/>
      <c r="EI11" s="65"/>
      <c r="EJ11" s="65"/>
      <c r="EK11" s="65"/>
      <c r="EL11" s="65"/>
      <c r="EM11" s="65"/>
      <c r="EN11" s="65"/>
      <c r="EO11" s="65"/>
      <c r="EP11" s="65"/>
      <c r="EQ11" s="65"/>
      <c r="ER11" s="65"/>
      <c r="ES11" s="65"/>
      <c r="ET11" s="65"/>
      <c r="EU11" s="65"/>
      <c r="EV11" s="65"/>
      <c r="EW11" s="65"/>
      <c r="EX11" s="65"/>
      <c r="EY11" s="65"/>
      <c r="EZ11" s="65"/>
      <c r="FA11" s="65"/>
      <c r="FB11" s="65"/>
      <c r="FC11" s="65"/>
      <c r="FD11" s="65"/>
      <c r="FE11" s="65"/>
      <c r="FF11" s="65"/>
      <c r="FG11" s="65"/>
      <c r="FH11" s="65"/>
      <c r="FI11" s="65"/>
      <c r="FJ11" s="65"/>
      <c r="FK11" s="65"/>
      <c r="FL11" s="65"/>
      <c r="FM11" s="65"/>
      <c r="FN11" s="65"/>
      <c r="FO11" s="65"/>
      <c r="FP11" s="65"/>
      <c r="FQ11" s="65"/>
      <c r="FR11" s="65"/>
      <c r="FS11" s="65"/>
      <c r="FT11" s="65"/>
      <c r="FU11" s="65"/>
      <c r="FV11" s="65"/>
      <c r="FW11" s="65"/>
      <c r="FX11" s="65"/>
      <c r="FY11" s="65"/>
      <c r="FZ11" s="65"/>
      <c r="GA11" s="65"/>
      <c r="GB11" s="65"/>
      <c r="GC11" s="65"/>
      <c r="GD11" s="65"/>
      <c r="GE11" s="65"/>
      <c r="GF11" s="65"/>
      <c r="GG11" s="65"/>
      <c r="GH11" s="65"/>
      <c r="GI11" s="65"/>
      <c r="GJ11" s="65"/>
      <c r="GK11" s="65"/>
      <c r="GL11" s="65"/>
      <c r="GM11" s="65"/>
      <c r="GN11" s="65"/>
      <c r="GO11" s="65"/>
      <c r="GP11" s="65"/>
      <c r="GQ11" s="65"/>
      <c r="GR11" s="65"/>
      <c r="GS11" s="65"/>
      <c r="GT11" s="65"/>
      <c r="GU11" s="65"/>
      <c r="GV11" s="65"/>
      <c r="GW11" s="65"/>
      <c r="GX11" s="65"/>
      <c r="GY11" s="65"/>
      <c r="GZ11" s="65"/>
    </row>
    <row r="12" spans="1:208" s="63" customFormat="1" x14ac:dyDescent="0.25">
      <c r="A12" s="170">
        <v>8</v>
      </c>
      <c r="B12" s="125" t="s">
        <v>274</v>
      </c>
      <c r="C12" s="57">
        <v>1976</v>
      </c>
      <c r="D12" s="250">
        <f>SUM(H12+L12+P12+CN12+CR12+CV12+T12+X12)</f>
        <v>126</v>
      </c>
      <c r="E12" s="68">
        <v>1</v>
      </c>
      <c r="F12" s="56">
        <v>17</v>
      </c>
      <c r="G12" s="56">
        <v>2</v>
      </c>
      <c r="H12" s="58">
        <f>E12*F12+G12</f>
        <v>19</v>
      </c>
      <c r="I12" s="55">
        <v>1</v>
      </c>
      <c r="J12" s="56">
        <v>52</v>
      </c>
      <c r="K12" s="56">
        <v>1</v>
      </c>
      <c r="L12" s="150">
        <f>I12*J12+K12</f>
        <v>53</v>
      </c>
      <c r="M12" s="55">
        <v>1</v>
      </c>
      <c r="N12" s="56">
        <v>53</v>
      </c>
      <c r="O12" s="56">
        <v>1</v>
      </c>
      <c r="P12" s="58">
        <f>M12*N12+O12</f>
        <v>54</v>
      </c>
      <c r="Q12" s="59"/>
      <c r="R12" s="56"/>
      <c r="S12" s="56"/>
      <c r="T12" s="250"/>
      <c r="U12" s="55"/>
      <c r="V12" s="56"/>
      <c r="W12" s="56"/>
      <c r="X12" s="58"/>
      <c r="Y12" s="284"/>
      <c r="Z12" s="282"/>
      <c r="AA12" s="282"/>
      <c r="AB12" s="58"/>
      <c r="AC12" s="55"/>
      <c r="AD12" s="56"/>
      <c r="AE12" s="56"/>
      <c r="AF12" s="58"/>
      <c r="AG12" s="55"/>
      <c r="AH12" s="56"/>
      <c r="AI12" s="56"/>
      <c r="AJ12" s="58"/>
      <c r="AK12" s="247"/>
      <c r="AL12" s="248"/>
      <c r="AM12" s="248"/>
      <c r="AN12" s="58"/>
      <c r="AO12" s="55"/>
      <c r="AP12" s="56"/>
      <c r="AQ12" s="56"/>
      <c r="AR12" s="58">
        <f t="shared" ref="AR12:AR14" si="1">+AO12*AP12+AQ12</f>
        <v>0</v>
      </c>
      <c r="AS12" s="55"/>
      <c r="AT12" s="56"/>
      <c r="AU12" s="56"/>
      <c r="AV12" s="58"/>
      <c r="AW12" s="247"/>
      <c r="AX12" s="248"/>
      <c r="AY12" s="248"/>
      <c r="AZ12" s="58"/>
      <c r="BA12" s="68"/>
      <c r="BB12" s="56"/>
      <c r="BC12" s="56"/>
      <c r="BD12" s="150"/>
      <c r="BE12" s="55"/>
      <c r="BF12" s="56"/>
      <c r="BG12" s="56"/>
      <c r="BH12" s="58"/>
      <c r="BI12" s="55"/>
      <c r="BJ12" s="56"/>
      <c r="BK12" s="56"/>
      <c r="BL12" s="58"/>
      <c r="BM12" s="55"/>
      <c r="BN12" s="56"/>
      <c r="BO12" s="56"/>
      <c r="BP12" s="58"/>
      <c r="BQ12" s="55"/>
      <c r="BR12" s="56"/>
      <c r="BS12" s="56"/>
      <c r="BT12" s="58"/>
      <c r="BU12" s="55"/>
      <c r="BV12" s="56"/>
      <c r="BW12" s="56"/>
      <c r="BX12" s="58"/>
      <c r="BY12" s="68"/>
      <c r="BZ12" s="56"/>
      <c r="CA12" s="56"/>
      <c r="CB12" s="58"/>
      <c r="CC12" s="55"/>
      <c r="CD12" s="56"/>
      <c r="CE12" s="56"/>
      <c r="CF12" s="58"/>
      <c r="CG12" s="247"/>
      <c r="CH12" s="248"/>
      <c r="CI12" s="248"/>
      <c r="CJ12" s="58"/>
      <c r="CK12" s="55"/>
      <c r="CL12" s="56"/>
      <c r="CM12" s="56"/>
      <c r="CN12" s="58"/>
      <c r="CO12" s="55"/>
      <c r="CP12" s="56"/>
      <c r="CQ12" s="56"/>
      <c r="CR12" s="58"/>
      <c r="CS12" s="55"/>
      <c r="CT12" s="56"/>
      <c r="CU12" s="56"/>
      <c r="CV12" s="58"/>
      <c r="CW12" s="65"/>
      <c r="CX12" s="65"/>
      <c r="CY12" s="65"/>
      <c r="CZ12" s="65"/>
      <c r="DA12" s="65"/>
      <c r="DB12" s="65"/>
      <c r="DC12" s="65"/>
      <c r="DD12" s="65"/>
      <c r="DE12" s="65"/>
      <c r="DF12" s="65"/>
      <c r="DG12" s="65"/>
      <c r="DH12" s="65"/>
      <c r="DI12" s="65"/>
      <c r="DJ12" s="65"/>
      <c r="DK12" s="65"/>
      <c r="DL12" s="65"/>
      <c r="DM12" s="65"/>
      <c r="DN12" s="65"/>
      <c r="DO12" s="65"/>
      <c r="DP12" s="65"/>
      <c r="DQ12" s="65"/>
      <c r="DR12" s="65"/>
      <c r="DS12" s="65"/>
      <c r="DT12" s="65"/>
      <c r="DU12" s="65"/>
      <c r="DV12" s="65"/>
      <c r="DW12" s="65"/>
      <c r="DX12" s="65"/>
      <c r="DY12" s="65"/>
      <c r="DZ12" s="65"/>
      <c r="EA12" s="65"/>
      <c r="EB12" s="65"/>
      <c r="EC12" s="65"/>
      <c r="ED12" s="65"/>
      <c r="EE12" s="65"/>
      <c r="EF12" s="65"/>
      <c r="EG12" s="65"/>
      <c r="EH12" s="65"/>
      <c r="EI12" s="65"/>
      <c r="EJ12" s="65"/>
      <c r="EK12" s="65"/>
      <c r="EL12" s="65"/>
      <c r="EM12" s="65"/>
      <c r="EN12" s="65"/>
      <c r="EO12" s="65"/>
      <c r="EP12" s="65"/>
      <c r="EQ12" s="65"/>
      <c r="ER12" s="65"/>
      <c r="ES12" s="65"/>
      <c r="ET12" s="65"/>
      <c r="EU12" s="65"/>
      <c r="EV12" s="65"/>
      <c r="EW12" s="65"/>
      <c r="EX12" s="65"/>
      <c r="EY12" s="65"/>
      <c r="EZ12" s="65"/>
      <c r="FA12" s="65"/>
      <c r="FB12" s="65"/>
      <c r="FC12" s="65"/>
      <c r="FD12" s="65"/>
      <c r="FE12" s="65"/>
      <c r="FF12" s="65"/>
      <c r="FG12" s="65"/>
      <c r="FH12" s="65"/>
      <c r="FI12" s="65"/>
      <c r="FJ12" s="65"/>
      <c r="FK12" s="65"/>
      <c r="FL12" s="65"/>
      <c r="FM12" s="65"/>
      <c r="FN12" s="65"/>
      <c r="FO12" s="65"/>
      <c r="FP12" s="65"/>
      <c r="FQ12" s="65"/>
      <c r="FR12" s="65"/>
      <c r="FS12" s="65"/>
      <c r="FT12" s="65"/>
      <c r="FU12" s="65"/>
      <c r="FV12" s="65"/>
      <c r="FW12" s="65"/>
      <c r="FX12" s="65"/>
      <c r="FY12" s="65"/>
      <c r="FZ12" s="65"/>
      <c r="GA12" s="65"/>
      <c r="GB12" s="65"/>
      <c r="GC12" s="65"/>
      <c r="GD12" s="65"/>
      <c r="GE12" s="65"/>
      <c r="GF12" s="65"/>
      <c r="GG12" s="65"/>
      <c r="GH12" s="65"/>
      <c r="GI12" s="65"/>
      <c r="GJ12" s="65"/>
      <c r="GK12" s="65"/>
      <c r="GL12" s="65"/>
      <c r="GM12" s="65"/>
      <c r="GN12" s="65"/>
      <c r="GO12" s="65"/>
      <c r="GP12" s="65"/>
      <c r="GQ12" s="65"/>
      <c r="GR12" s="65"/>
      <c r="GS12" s="65"/>
      <c r="GT12" s="65"/>
      <c r="GU12" s="65"/>
      <c r="GV12" s="65"/>
      <c r="GW12" s="65"/>
      <c r="GX12" s="65"/>
      <c r="GY12" s="65"/>
      <c r="GZ12" s="65"/>
    </row>
    <row r="13" spans="1:208" s="63" customFormat="1" x14ac:dyDescent="0.25">
      <c r="A13" s="183">
        <v>9</v>
      </c>
      <c r="B13" s="125" t="s">
        <v>204</v>
      </c>
      <c r="C13" s="61">
        <v>2000</v>
      </c>
      <c r="D13" s="207">
        <f>+H13+L13+P13+CN13+CR13+CV13+T13+X13+AB13+AF13+AN13</f>
        <v>112</v>
      </c>
      <c r="E13" s="55">
        <v>1</v>
      </c>
      <c r="F13" s="56">
        <v>41</v>
      </c>
      <c r="G13" s="56">
        <v>7</v>
      </c>
      <c r="H13" s="58">
        <f>E13*F13+G13</f>
        <v>48</v>
      </c>
      <c r="I13" s="55"/>
      <c r="J13" s="56"/>
      <c r="K13" s="56"/>
      <c r="L13" s="150"/>
      <c r="M13" s="55"/>
      <c r="N13" s="56"/>
      <c r="O13" s="56"/>
      <c r="P13" s="58"/>
      <c r="Q13" s="59"/>
      <c r="R13" s="56"/>
      <c r="S13" s="56"/>
      <c r="T13" s="250"/>
      <c r="U13" s="55"/>
      <c r="V13" s="56"/>
      <c r="W13" s="56"/>
      <c r="X13" s="58"/>
      <c r="Y13" s="284"/>
      <c r="Z13" s="282"/>
      <c r="AA13" s="282"/>
      <c r="AB13" s="58"/>
      <c r="AC13" s="55"/>
      <c r="AD13" s="56"/>
      <c r="AE13" s="56"/>
      <c r="AF13" s="58"/>
      <c r="AG13" s="55"/>
      <c r="AH13" s="56"/>
      <c r="AI13" s="56"/>
      <c r="AJ13" s="58"/>
      <c r="AK13" s="55">
        <v>1</v>
      </c>
      <c r="AL13" s="56">
        <v>64</v>
      </c>
      <c r="AM13" s="56">
        <v>1</v>
      </c>
      <c r="AN13" s="58">
        <f>+AK13*AL13</f>
        <v>64</v>
      </c>
      <c r="AO13" s="55"/>
      <c r="AP13" s="56"/>
      <c r="AQ13" s="56"/>
      <c r="AR13" s="58">
        <f>+AO13*AP13+AQ13</f>
        <v>0</v>
      </c>
      <c r="AS13" s="55"/>
      <c r="AT13" s="56"/>
      <c r="AU13" s="56"/>
      <c r="AV13" s="58"/>
      <c r="AW13" s="247"/>
      <c r="AX13" s="248"/>
      <c r="AY13" s="248"/>
      <c r="AZ13" s="58"/>
      <c r="BA13" s="68"/>
      <c r="BB13" s="56"/>
      <c r="BC13" s="56"/>
      <c r="BD13" s="150"/>
      <c r="BE13" s="55"/>
      <c r="BF13" s="56"/>
      <c r="BG13" s="56"/>
      <c r="BH13" s="58"/>
      <c r="BI13" s="55"/>
      <c r="BJ13" s="56"/>
      <c r="BK13" s="56"/>
      <c r="BL13" s="58"/>
      <c r="BM13" s="55"/>
      <c r="BN13" s="56"/>
      <c r="BO13" s="56"/>
      <c r="BP13" s="58"/>
      <c r="BQ13" s="55"/>
      <c r="BR13" s="56"/>
      <c r="BS13" s="56"/>
      <c r="BT13" s="58"/>
      <c r="BU13" s="55"/>
      <c r="BV13" s="56"/>
      <c r="BW13" s="56"/>
      <c r="BX13" s="58"/>
      <c r="BY13" s="68"/>
      <c r="BZ13" s="56"/>
      <c r="CA13" s="56"/>
      <c r="CB13" s="58"/>
      <c r="CC13" s="55"/>
      <c r="CD13" s="56"/>
      <c r="CE13" s="56"/>
      <c r="CF13" s="58"/>
      <c r="CG13" s="247"/>
      <c r="CH13" s="248"/>
      <c r="CI13" s="248"/>
      <c r="CJ13" s="58"/>
      <c r="CK13" s="68"/>
      <c r="CL13" s="56"/>
      <c r="CM13" s="56"/>
      <c r="CN13" s="58"/>
      <c r="CO13" s="55"/>
      <c r="CP13" s="56"/>
      <c r="CQ13" s="56"/>
      <c r="CR13" s="58"/>
      <c r="CS13" s="55"/>
      <c r="CT13" s="56"/>
      <c r="CU13" s="56"/>
      <c r="CV13" s="58"/>
      <c r="CW13" s="65"/>
      <c r="CX13" s="65"/>
      <c r="CY13" s="65"/>
      <c r="CZ13" s="65"/>
      <c r="DA13" s="65"/>
      <c r="DB13" s="65"/>
      <c r="DC13" s="65"/>
      <c r="DD13" s="65"/>
      <c r="DE13" s="65"/>
      <c r="DF13" s="65"/>
      <c r="DG13" s="65"/>
      <c r="DH13" s="65"/>
      <c r="DI13" s="65"/>
      <c r="DJ13" s="65"/>
      <c r="DK13" s="65"/>
      <c r="DL13" s="65"/>
      <c r="DM13" s="65"/>
      <c r="DN13" s="65"/>
      <c r="DO13" s="65"/>
      <c r="DP13" s="65"/>
      <c r="DQ13" s="65"/>
      <c r="DR13" s="65"/>
      <c r="DS13" s="65"/>
      <c r="DT13" s="65"/>
      <c r="DU13" s="65"/>
      <c r="DV13" s="65"/>
      <c r="DW13" s="65"/>
      <c r="DX13" s="65"/>
      <c r="DY13" s="65"/>
      <c r="DZ13" s="65"/>
      <c r="EA13" s="65"/>
      <c r="EB13" s="65"/>
      <c r="EC13" s="65"/>
      <c r="ED13" s="65"/>
      <c r="EE13" s="65"/>
      <c r="EF13" s="65"/>
      <c r="EG13" s="65"/>
      <c r="EH13" s="65"/>
      <c r="EI13" s="65"/>
      <c r="EJ13" s="65"/>
      <c r="EK13" s="65"/>
      <c r="EL13" s="65"/>
      <c r="EM13" s="65"/>
      <c r="EN13" s="65"/>
      <c r="EO13" s="65"/>
      <c r="EP13" s="65"/>
      <c r="EQ13" s="65"/>
      <c r="ER13" s="65"/>
      <c r="ES13" s="65"/>
      <c r="ET13" s="65"/>
      <c r="EU13" s="65"/>
      <c r="EV13" s="65"/>
      <c r="EW13" s="65"/>
      <c r="EX13" s="65"/>
      <c r="EY13" s="65"/>
      <c r="EZ13" s="65"/>
      <c r="FA13" s="65"/>
      <c r="FB13" s="65"/>
      <c r="FC13" s="65"/>
      <c r="FD13" s="65"/>
      <c r="FE13" s="65"/>
      <c r="FF13" s="65"/>
      <c r="FG13" s="65"/>
      <c r="FH13" s="65"/>
      <c r="FI13" s="65"/>
      <c r="FJ13" s="65"/>
      <c r="FK13" s="65"/>
      <c r="FL13" s="65"/>
      <c r="FM13" s="65"/>
      <c r="FN13" s="65"/>
      <c r="FO13" s="65"/>
      <c r="FP13" s="65"/>
      <c r="FQ13" s="65"/>
      <c r="FR13" s="65"/>
      <c r="FS13" s="65"/>
      <c r="FT13" s="65"/>
      <c r="FU13" s="65"/>
      <c r="FV13" s="65"/>
      <c r="FW13" s="65"/>
      <c r="FX13" s="65"/>
      <c r="FY13" s="65"/>
      <c r="FZ13" s="65"/>
      <c r="GA13" s="65"/>
      <c r="GB13" s="65"/>
      <c r="GC13" s="65"/>
      <c r="GD13" s="65"/>
      <c r="GE13" s="65"/>
      <c r="GF13" s="65"/>
      <c r="GG13" s="65"/>
      <c r="GH13" s="65"/>
      <c r="GI13" s="65"/>
      <c r="GJ13" s="65"/>
      <c r="GK13" s="65"/>
      <c r="GL13" s="65"/>
      <c r="GM13" s="65"/>
      <c r="GN13" s="65"/>
      <c r="GO13" s="65"/>
      <c r="GP13" s="65"/>
      <c r="GQ13" s="65"/>
      <c r="GR13" s="65"/>
      <c r="GS13" s="65"/>
      <c r="GT13" s="65"/>
      <c r="GU13" s="65"/>
      <c r="GV13" s="65"/>
      <c r="GW13" s="65"/>
      <c r="GX13" s="65"/>
      <c r="GY13" s="65"/>
      <c r="GZ13" s="65"/>
    </row>
    <row r="14" spans="1:208" s="63" customFormat="1" x14ac:dyDescent="0.25">
      <c r="A14" s="183">
        <v>10</v>
      </c>
      <c r="B14" s="125" t="s">
        <v>178</v>
      </c>
      <c r="C14" s="61">
        <v>1974</v>
      </c>
      <c r="D14" s="207">
        <f>SUM(H14+L14+P14+CN14+CR14+CV14+T14+X14+AJ14+AR14)</f>
        <v>56</v>
      </c>
      <c r="E14" s="55"/>
      <c r="F14" s="56"/>
      <c r="G14" s="56"/>
      <c r="H14" s="58"/>
      <c r="I14" s="55"/>
      <c r="J14" s="56"/>
      <c r="K14" s="56"/>
      <c r="L14" s="150"/>
      <c r="M14" s="55">
        <v>1</v>
      </c>
      <c r="N14" s="56">
        <v>53</v>
      </c>
      <c r="O14" s="56">
        <v>3</v>
      </c>
      <c r="P14" s="58">
        <f t="shared" ref="P14" si="2">M14*N14+O14</f>
        <v>56</v>
      </c>
      <c r="Q14" s="59"/>
      <c r="R14" s="56"/>
      <c r="S14" s="56"/>
      <c r="T14" s="250"/>
      <c r="U14" s="55"/>
      <c r="V14" s="56"/>
      <c r="W14" s="56"/>
      <c r="X14" s="58"/>
      <c r="Y14" s="284"/>
      <c r="Z14" s="282"/>
      <c r="AA14" s="282"/>
      <c r="AB14" s="58"/>
      <c r="AC14" s="55"/>
      <c r="AD14" s="56"/>
      <c r="AE14" s="56"/>
      <c r="AF14" s="58"/>
      <c r="AG14" s="55"/>
      <c r="AH14" s="56"/>
      <c r="AI14" s="56"/>
      <c r="AJ14" s="58"/>
      <c r="AK14" s="284"/>
      <c r="AL14" s="282"/>
      <c r="AM14" s="282"/>
      <c r="AN14" s="58"/>
      <c r="AO14" s="55"/>
      <c r="AP14" s="56"/>
      <c r="AQ14" s="56"/>
      <c r="AR14" s="58">
        <f t="shared" si="1"/>
        <v>0</v>
      </c>
      <c r="AS14" s="55"/>
      <c r="AT14" s="56"/>
      <c r="AU14" s="56"/>
      <c r="AV14" s="58"/>
      <c r="AW14" s="247"/>
      <c r="AX14" s="248"/>
      <c r="AY14" s="248"/>
      <c r="AZ14" s="58"/>
      <c r="BA14" s="68"/>
      <c r="BB14" s="56"/>
      <c r="BC14" s="56"/>
      <c r="BD14" s="150"/>
      <c r="BE14" s="55"/>
      <c r="BF14" s="56"/>
      <c r="BG14" s="56"/>
      <c r="BH14" s="58"/>
      <c r="BI14" s="55"/>
      <c r="BJ14" s="56"/>
      <c r="BK14" s="56"/>
      <c r="BL14" s="58"/>
      <c r="BM14" s="55"/>
      <c r="BN14" s="56"/>
      <c r="BO14" s="56"/>
      <c r="BP14" s="58"/>
      <c r="BQ14" s="55"/>
      <c r="BR14" s="56"/>
      <c r="BS14" s="56"/>
      <c r="BT14" s="58"/>
      <c r="BU14" s="55"/>
      <c r="BV14" s="56"/>
      <c r="BW14" s="56"/>
      <c r="BX14" s="58"/>
      <c r="BY14" s="68"/>
      <c r="BZ14" s="56"/>
      <c r="CA14" s="56"/>
      <c r="CB14" s="58"/>
      <c r="CC14" s="55"/>
      <c r="CD14" s="56"/>
      <c r="CE14" s="56"/>
      <c r="CF14" s="58"/>
      <c r="CG14" s="247"/>
      <c r="CH14" s="248"/>
      <c r="CI14" s="248"/>
      <c r="CJ14" s="58"/>
      <c r="CK14" s="68"/>
      <c r="CL14" s="56"/>
      <c r="CM14" s="56"/>
      <c r="CN14" s="58"/>
      <c r="CO14" s="55"/>
      <c r="CP14" s="56"/>
      <c r="CQ14" s="56"/>
      <c r="CR14" s="58"/>
      <c r="CS14" s="55"/>
      <c r="CT14" s="56"/>
      <c r="CU14" s="56"/>
      <c r="CV14" s="58"/>
      <c r="CW14" s="65"/>
      <c r="CX14" s="65"/>
      <c r="CY14" s="65"/>
      <c r="CZ14" s="65"/>
      <c r="DA14" s="65"/>
      <c r="DB14" s="65"/>
      <c r="DC14" s="65"/>
      <c r="DD14" s="65"/>
      <c r="DE14" s="65"/>
      <c r="DF14" s="65"/>
      <c r="DG14" s="65"/>
      <c r="DH14" s="65"/>
      <c r="DI14" s="65"/>
      <c r="DJ14" s="65"/>
      <c r="DK14" s="65"/>
      <c r="DL14" s="65"/>
      <c r="DM14" s="65"/>
      <c r="DN14" s="65"/>
      <c r="DO14" s="65"/>
      <c r="DP14" s="65"/>
      <c r="DQ14" s="65"/>
      <c r="DR14" s="65"/>
      <c r="DS14" s="65"/>
      <c r="DT14" s="65"/>
      <c r="DU14" s="65"/>
      <c r="DV14" s="65"/>
      <c r="DW14" s="65"/>
      <c r="DX14" s="65"/>
      <c r="DY14" s="65"/>
      <c r="DZ14" s="65"/>
      <c r="EA14" s="65"/>
      <c r="EB14" s="65"/>
      <c r="EC14" s="65"/>
      <c r="ED14" s="65"/>
      <c r="EE14" s="65"/>
      <c r="EF14" s="65"/>
      <c r="EG14" s="65"/>
      <c r="EH14" s="65"/>
      <c r="EI14" s="65"/>
      <c r="EJ14" s="65"/>
      <c r="EK14" s="65"/>
      <c r="EL14" s="65"/>
      <c r="EM14" s="65"/>
      <c r="EN14" s="65"/>
      <c r="EO14" s="65"/>
      <c r="EP14" s="65"/>
      <c r="EQ14" s="65"/>
      <c r="ER14" s="65"/>
      <c r="ES14" s="65"/>
      <c r="ET14" s="65"/>
      <c r="EU14" s="65"/>
      <c r="EV14" s="65"/>
      <c r="EW14" s="65"/>
      <c r="EX14" s="65"/>
      <c r="EY14" s="65"/>
      <c r="EZ14" s="65"/>
      <c r="FA14" s="65"/>
      <c r="FB14" s="65"/>
      <c r="FC14" s="65"/>
      <c r="FD14" s="65"/>
      <c r="FE14" s="65"/>
      <c r="FF14" s="65"/>
      <c r="FG14" s="65"/>
      <c r="FH14" s="65"/>
      <c r="FI14" s="65"/>
      <c r="FJ14" s="65"/>
      <c r="FK14" s="65"/>
      <c r="FL14" s="65"/>
      <c r="FM14" s="65"/>
      <c r="FN14" s="65"/>
      <c r="FO14" s="65"/>
      <c r="FP14" s="65"/>
      <c r="FQ14" s="65"/>
      <c r="FR14" s="65"/>
      <c r="FS14" s="65"/>
      <c r="FT14" s="65"/>
      <c r="FU14" s="65"/>
      <c r="FV14" s="65"/>
      <c r="FW14" s="65"/>
      <c r="FX14" s="65"/>
      <c r="FY14" s="65"/>
      <c r="FZ14" s="65"/>
      <c r="GA14" s="65"/>
      <c r="GB14" s="65"/>
      <c r="GC14" s="65"/>
      <c r="GD14" s="65"/>
      <c r="GE14" s="65"/>
      <c r="GF14" s="65"/>
      <c r="GG14" s="65"/>
      <c r="GH14" s="65"/>
      <c r="GI14" s="65"/>
      <c r="GJ14" s="65"/>
      <c r="GK14" s="65"/>
      <c r="GL14" s="65"/>
      <c r="GM14" s="65"/>
      <c r="GN14" s="65"/>
      <c r="GO14" s="65"/>
      <c r="GP14" s="65"/>
      <c r="GQ14" s="65"/>
      <c r="GR14" s="65"/>
      <c r="GS14" s="65"/>
      <c r="GT14" s="65"/>
      <c r="GU14" s="65"/>
      <c r="GV14" s="65"/>
      <c r="GW14" s="65"/>
      <c r="GX14" s="65"/>
      <c r="GY14" s="65"/>
      <c r="GZ14" s="65"/>
    </row>
    <row r="15" spans="1:208" s="82" customFormat="1" hidden="1" x14ac:dyDescent="0.25">
      <c r="A15" s="316">
        <v>3</v>
      </c>
      <c r="B15" s="320" t="s">
        <v>226</v>
      </c>
      <c r="C15" s="321">
        <v>2001</v>
      </c>
      <c r="D15" s="127" t="e">
        <f>SUM(H15+L15+P15+CN15+CR15+CV15+T15+X15+#REF!+#REF!+#REF!+#REF!)</f>
        <v>#REF!</v>
      </c>
      <c r="E15" s="73"/>
      <c r="F15" s="74"/>
      <c r="G15" s="74"/>
      <c r="H15" s="128"/>
      <c r="I15" s="73"/>
      <c r="J15" s="74"/>
      <c r="K15" s="74"/>
      <c r="L15" s="319"/>
      <c r="M15" s="73"/>
      <c r="N15" s="74"/>
      <c r="O15" s="74"/>
      <c r="P15" s="128"/>
      <c r="Q15" s="73"/>
      <c r="R15" s="74"/>
      <c r="S15" s="74"/>
      <c r="T15" s="250"/>
      <c r="U15" s="73"/>
      <c r="V15" s="74"/>
      <c r="W15" s="74"/>
      <c r="X15" s="128"/>
      <c r="Y15" s="348"/>
      <c r="Z15" s="318"/>
      <c r="AA15" s="318"/>
      <c r="AB15" s="128"/>
      <c r="AC15" s="73"/>
      <c r="AD15" s="74"/>
      <c r="AE15" s="74"/>
      <c r="AF15" s="58"/>
      <c r="AG15" s="73"/>
      <c r="AH15" s="74"/>
      <c r="AI15" s="74"/>
      <c r="AJ15" s="58"/>
      <c r="AK15" s="253"/>
      <c r="AL15" s="190"/>
      <c r="AM15" s="190"/>
      <c r="AN15" s="58"/>
      <c r="AO15" s="253"/>
      <c r="AP15" s="190"/>
      <c r="AQ15" s="190"/>
      <c r="AR15" s="58">
        <f t="shared" ref="AR15:AR32" si="3">+AO15*AP15+AQ15</f>
        <v>0</v>
      </c>
      <c r="AS15" s="73"/>
      <c r="AT15" s="74"/>
      <c r="AU15" s="74"/>
      <c r="AV15" s="128"/>
      <c r="AW15" s="253"/>
      <c r="AX15" s="190"/>
      <c r="AY15" s="190"/>
      <c r="AZ15" s="128"/>
      <c r="BA15" s="107"/>
      <c r="BB15" s="74"/>
      <c r="BC15" s="74"/>
      <c r="BD15" s="163"/>
      <c r="BE15" s="73"/>
      <c r="BF15" s="74"/>
      <c r="BG15" s="74"/>
      <c r="BH15" s="128"/>
      <c r="BI15" s="55"/>
      <c r="BJ15" s="56"/>
      <c r="BK15" s="56"/>
      <c r="BL15" s="58"/>
      <c r="BM15" s="55"/>
      <c r="BN15" s="56"/>
      <c r="BO15" s="56"/>
      <c r="BP15" s="58"/>
      <c r="BQ15" s="55"/>
      <c r="BR15" s="56"/>
      <c r="BS15" s="56"/>
      <c r="BT15" s="58"/>
      <c r="BU15" s="55"/>
      <c r="BV15" s="56"/>
      <c r="BW15" s="56"/>
      <c r="BX15" s="58"/>
      <c r="BY15" s="107"/>
      <c r="BZ15" s="74"/>
      <c r="CA15" s="74"/>
      <c r="CB15" s="128"/>
      <c r="CC15" s="55"/>
      <c r="CD15" s="56"/>
      <c r="CE15" s="56"/>
      <c r="CF15" s="58"/>
      <c r="CG15" s="247"/>
      <c r="CH15" s="248"/>
      <c r="CI15" s="248"/>
      <c r="CJ15" s="58"/>
      <c r="CK15" s="68"/>
      <c r="CL15" s="56"/>
      <c r="CM15" s="56"/>
      <c r="CN15" s="58"/>
      <c r="CO15" s="73"/>
      <c r="CP15" s="74"/>
      <c r="CQ15" s="74"/>
      <c r="CR15" s="128"/>
      <c r="CS15" s="73"/>
      <c r="CT15" s="74"/>
      <c r="CU15" s="74"/>
      <c r="CV15" s="128"/>
      <c r="CW15" s="80"/>
      <c r="CX15" s="80"/>
      <c r="CY15" s="80"/>
      <c r="CZ15" s="80"/>
      <c r="DA15" s="80"/>
      <c r="DB15" s="80"/>
      <c r="DC15" s="80"/>
      <c r="DD15" s="80"/>
      <c r="DE15" s="80"/>
      <c r="DF15" s="80"/>
      <c r="DG15" s="80"/>
      <c r="DH15" s="80"/>
      <c r="DI15" s="80"/>
      <c r="DJ15" s="80"/>
      <c r="DK15" s="80"/>
      <c r="DL15" s="80"/>
      <c r="DM15" s="80"/>
      <c r="DN15" s="80"/>
      <c r="DO15" s="80"/>
      <c r="DP15" s="80"/>
      <c r="DQ15" s="80"/>
      <c r="DR15" s="80"/>
      <c r="DS15" s="80"/>
      <c r="DT15" s="80"/>
      <c r="DU15" s="80"/>
      <c r="DV15" s="80"/>
      <c r="DW15" s="80"/>
      <c r="DX15" s="80"/>
      <c r="DY15" s="80"/>
      <c r="DZ15" s="80"/>
      <c r="EA15" s="80"/>
      <c r="EB15" s="80"/>
      <c r="EC15" s="80"/>
      <c r="ED15" s="80"/>
      <c r="EE15" s="80"/>
      <c r="EF15" s="80"/>
      <c r="EG15" s="80"/>
      <c r="EH15" s="80"/>
      <c r="EI15" s="80"/>
      <c r="EJ15" s="80"/>
      <c r="EK15" s="80"/>
      <c r="EL15" s="80"/>
      <c r="EM15" s="80"/>
      <c r="EN15" s="80"/>
      <c r="EO15" s="80"/>
      <c r="EP15" s="80"/>
      <c r="EQ15" s="80"/>
      <c r="ER15" s="80"/>
      <c r="ES15" s="80"/>
      <c r="ET15" s="80"/>
      <c r="EU15" s="80"/>
      <c r="EV15" s="80"/>
      <c r="EW15" s="80"/>
      <c r="EX15" s="80"/>
      <c r="EY15" s="80"/>
      <c r="EZ15" s="80"/>
      <c r="FA15" s="80"/>
      <c r="FB15" s="80"/>
      <c r="FC15" s="80"/>
      <c r="FD15" s="80"/>
      <c r="FE15" s="80"/>
      <c r="FF15" s="80"/>
      <c r="FG15" s="80"/>
      <c r="FH15" s="80"/>
      <c r="FI15" s="80"/>
      <c r="FJ15" s="80"/>
      <c r="FK15" s="80"/>
      <c r="FL15" s="80"/>
      <c r="FM15" s="80"/>
      <c r="FN15" s="80"/>
      <c r="FO15" s="80"/>
      <c r="FP15" s="80"/>
      <c r="FQ15" s="80"/>
      <c r="FR15" s="80"/>
      <c r="FS15" s="80"/>
      <c r="FT15" s="80"/>
      <c r="FU15" s="80"/>
      <c r="FV15" s="80"/>
      <c r="FW15" s="80"/>
      <c r="FX15" s="80"/>
      <c r="FY15" s="80"/>
      <c r="FZ15" s="80"/>
      <c r="GA15" s="80"/>
      <c r="GB15" s="80"/>
      <c r="GC15" s="80"/>
      <c r="GD15" s="80"/>
      <c r="GE15" s="80"/>
      <c r="GF15" s="80"/>
      <c r="GG15" s="80"/>
      <c r="GH15" s="80"/>
      <c r="GI15" s="80"/>
      <c r="GJ15" s="80"/>
      <c r="GK15" s="80"/>
      <c r="GL15" s="80"/>
      <c r="GM15" s="80"/>
      <c r="GN15" s="80"/>
      <c r="GO15" s="80"/>
      <c r="GP15" s="80"/>
      <c r="GQ15" s="80"/>
      <c r="GR15" s="80"/>
      <c r="GS15" s="80"/>
      <c r="GT15" s="80"/>
      <c r="GU15" s="80"/>
      <c r="GV15" s="80"/>
      <c r="GW15" s="80"/>
      <c r="GX15" s="80"/>
      <c r="GY15" s="80"/>
      <c r="GZ15" s="80"/>
    </row>
    <row r="16" spans="1:208" s="65" customFormat="1" x14ac:dyDescent="0.25">
      <c r="A16" s="183">
        <v>11</v>
      </c>
      <c r="B16" s="125" t="s">
        <v>353</v>
      </c>
      <c r="C16" s="57"/>
      <c r="D16" s="280">
        <f>SUM(H16+L16+P16+T16+X16+AZ16+AV16+AF16+AN16)</f>
        <v>31</v>
      </c>
      <c r="E16" s="55"/>
      <c r="F16" s="56"/>
      <c r="G16" s="56"/>
      <c r="H16" s="58"/>
      <c r="I16" s="68"/>
      <c r="J16" s="56"/>
      <c r="K16" s="56"/>
      <c r="L16" s="150"/>
      <c r="M16" s="55"/>
      <c r="N16" s="56"/>
      <c r="O16" s="56"/>
      <c r="P16" s="57"/>
      <c r="Q16" s="55"/>
      <c r="R16" s="56"/>
      <c r="S16" s="56"/>
      <c r="T16" s="58"/>
      <c r="U16" s="68"/>
      <c r="V16" s="56"/>
      <c r="W16" s="56"/>
      <c r="X16" s="150"/>
      <c r="Y16" s="55"/>
      <c r="Z16" s="56"/>
      <c r="AA16" s="56"/>
      <c r="AB16" s="58"/>
      <c r="AC16" s="55"/>
      <c r="AD16" s="56"/>
      <c r="AE16" s="56"/>
      <c r="AF16" s="280"/>
      <c r="AG16" s="55"/>
      <c r="AH16" s="56"/>
      <c r="AI16" s="56"/>
      <c r="AJ16" s="58"/>
      <c r="AK16" s="284">
        <v>1</v>
      </c>
      <c r="AL16" s="282">
        <v>24</v>
      </c>
      <c r="AM16" s="282">
        <v>7</v>
      </c>
      <c r="AN16" s="58">
        <f>+AK16*AL16+AM16</f>
        <v>31</v>
      </c>
      <c r="AO16" s="55"/>
      <c r="AP16" s="56"/>
      <c r="AQ16" s="56"/>
      <c r="AR16" s="58"/>
      <c r="AS16" s="55"/>
      <c r="AT16" s="56"/>
      <c r="AU16" s="56"/>
      <c r="AV16" s="58"/>
      <c r="AW16" s="68"/>
      <c r="AX16" s="56"/>
      <c r="AY16" s="56"/>
      <c r="AZ16" s="61"/>
      <c r="BA16" s="55"/>
      <c r="BB16" s="56"/>
      <c r="BC16" s="56"/>
      <c r="BD16" s="57"/>
      <c r="BE16" s="55"/>
      <c r="BF16" s="56"/>
      <c r="BG16" s="56"/>
      <c r="BH16" s="57"/>
      <c r="BI16" s="55"/>
      <c r="BJ16" s="56"/>
      <c r="BK16" s="56"/>
      <c r="BL16" s="58"/>
      <c r="BM16" s="55"/>
      <c r="BN16" s="56"/>
      <c r="BO16" s="56"/>
      <c r="BP16" s="58"/>
      <c r="BQ16" s="55"/>
      <c r="BR16" s="56"/>
      <c r="BS16" s="56"/>
      <c r="BT16" s="58"/>
      <c r="BU16" s="55"/>
      <c r="BV16" s="56"/>
      <c r="BW16" s="56"/>
      <c r="BX16" s="58"/>
      <c r="BY16" s="64"/>
      <c r="BZ16" s="63"/>
      <c r="CA16" s="63"/>
      <c r="CB16" s="130"/>
      <c r="CC16" s="55"/>
      <c r="CD16" s="56"/>
      <c r="CE16" s="56"/>
      <c r="CF16" s="58"/>
      <c r="CG16" s="247"/>
      <c r="CH16" s="248"/>
      <c r="CI16" s="248"/>
      <c r="CJ16" s="58"/>
      <c r="CK16" s="68"/>
      <c r="CL16" s="56"/>
      <c r="CM16" s="56"/>
      <c r="CN16" s="58"/>
    </row>
    <row r="17" spans="1:208" s="65" customFormat="1" x14ac:dyDescent="0.25">
      <c r="A17" s="183">
        <v>12</v>
      </c>
      <c r="B17" s="125" t="s">
        <v>358</v>
      </c>
      <c r="C17" s="57">
        <v>1991</v>
      </c>
      <c r="D17" s="280">
        <f>SUM(H17+L17+P17+T17+X17+AZ17+AV17+AF17+AN17)</f>
        <v>29</v>
      </c>
      <c r="E17" s="132"/>
      <c r="F17" s="67"/>
      <c r="G17" s="67"/>
      <c r="H17" s="264"/>
      <c r="I17" s="191"/>
      <c r="J17" s="67"/>
      <c r="K17" s="67"/>
      <c r="L17" s="150"/>
      <c r="M17" s="132"/>
      <c r="N17" s="67"/>
      <c r="O17" s="67"/>
      <c r="P17" s="57"/>
      <c r="Q17" s="192"/>
      <c r="R17" s="67"/>
      <c r="S17" s="67"/>
      <c r="T17" s="250"/>
      <c r="U17" s="191"/>
      <c r="V17" s="67"/>
      <c r="W17" s="67"/>
      <c r="X17" s="270"/>
      <c r="Y17" s="55"/>
      <c r="Z17" s="56"/>
      <c r="AA17" s="56"/>
      <c r="AB17" s="58"/>
      <c r="AC17" s="55"/>
      <c r="AD17" s="56"/>
      <c r="AE17" s="56"/>
      <c r="AF17" s="280"/>
      <c r="AG17" s="55"/>
      <c r="AH17" s="56"/>
      <c r="AI17" s="56"/>
      <c r="AJ17" s="58"/>
      <c r="AK17" s="284">
        <v>1</v>
      </c>
      <c r="AL17" s="282">
        <v>24</v>
      </c>
      <c r="AM17" s="282">
        <v>5</v>
      </c>
      <c r="AN17" s="58">
        <f>+AK17*AL17+AM17</f>
        <v>29</v>
      </c>
      <c r="AO17" s="55"/>
      <c r="AP17" s="56"/>
      <c r="AQ17" s="56"/>
      <c r="AR17" s="58"/>
      <c r="AS17" s="55"/>
      <c r="AT17" s="56"/>
      <c r="AU17" s="56"/>
      <c r="AV17" s="58"/>
      <c r="AW17" s="68"/>
      <c r="AX17" s="56"/>
      <c r="AY17" s="56"/>
      <c r="AZ17" s="61"/>
      <c r="BA17" s="68"/>
      <c r="BB17" s="56"/>
      <c r="BC17" s="56"/>
      <c r="BD17" s="61"/>
      <c r="BE17" s="55"/>
      <c r="BF17" s="56"/>
      <c r="BG17" s="56"/>
      <c r="BH17" s="57"/>
      <c r="BI17" s="55"/>
      <c r="BJ17" s="56"/>
      <c r="BK17" s="56"/>
      <c r="BL17" s="58"/>
      <c r="BM17" s="55"/>
      <c r="BN17" s="56"/>
      <c r="BO17" s="56"/>
      <c r="BP17" s="58"/>
      <c r="BQ17" s="55"/>
      <c r="BR17" s="56"/>
      <c r="BS17" s="56"/>
      <c r="BT17" s="58"/>
      <c r="BU17" s="55"/>
      <c r="BV17" s="56"/>
      <c r="BW17" s="56"/>
      <c r="BX17" s="58"/>
      <c r="BY17" s="64"/>
      <c r="BZ17" s="63"/>
      <c r="CA17" s="63"/>
      <c r="CB17" s="130"/>
      <c r="CC17" s="55"/>
      <c r="CD17" s="56"/>
      <c r="CE17" s="56"/>
      <c r="CF17" s="58"/>
      <c r="CG17" s="247"/>
      <c r="CH17" s="248"/>
      <c r="CI17" s="248"/>
      <c r="CJ17" s="58"/>
      <c r="CK17" s="68"/>
      <c r="CL17" s="56"/>
      <c r="CM17" s="56"/>
      <c r="CN17" s="58"/>
    </row>
    <row r="18" spans="1:208" s="63" customFormat="1" x14ac:dyDescent="0.25">
      <c r="A18" s="183">
        <v>13</v>
      </c>
      <c r="B18" s="125" t="s">
        <v>202</v>
      </c>
      <c r="C18" s="61">
        <v>1995</v>
      </c>
      <c r="D18" s="207">
        <f>SUM(H18+L18+P18+CN18+CR18+CV18+T18+X18+AN18)</f>
        <v>24</v>
      </c>
      <c r="E18" s="55">
        <v>1</v>
      </c>
      <c r="F18" s="56">
        <v>24</v>
      </c>
      <c r="G18" s="56"/>
      <c r="H18" s="58">
        <f>E18*F18+G18</f>
        <v>24</v>
      </c>
      <c r="I18" s="55"/>
      <c r="J18" s="56"/>
      <c r="K18" s="56"/>
      <c r="L18" s="150"/>
      <c r="M18" s="55"/>
      <c r="N18" s="56"/>
      <c r="O18" s="56"/>
      <c r="P18" s="58"/>
      <c r="Q18" s="59"/>
      <c r="R18" s="56"/>
      <c r="S18" s="56"/>
      <c r="T18" s="250"/>
      <c r="U18" s="55"/>
      <c r="V18" s="56"/>
      <c r="W18" s="56"/>
      <c r="X18" s="58"/>
      <c r="Y18" s="284"/>
      <c r="Z18" s="282"/>
      <c r="AA18" s="282"/>
      <c r="AB18" s="58"/>
      <c r="AC18" s="55"/>
      <c r="AD18" s="56"/>
      <c r="AE18" s="56"/>
      <c r="AF18" s="58"/>
      <c r="AG18" s="55"/>
      <c r="AH18" s="56"/>
      <c r="AI18" s="56"/>
      <c r="AJ18" s="58"/>
      <c r="AK18" s="55"/>
      <c r="AL18" s="56"/>
      <c r="AM18" s="56"/>
      <c r="AN18" s="58"/>
      <c r="AO18" s="55"/>
      <c r="AP18" s="56"/>
      <c r="AQ18" s="56"/>
      <c r="AR18" s="58">
        <f>+AO18*AP18+AQ18</f>
        <v>0</v>
      </c>
      <c r="AS18" s="55"/>
      <c r="AT18" s="56"/>
      <c r="AU18" s="56"/>
      <c r="AV18" s="58"/>
      <c r="AW18" s="247"/>
      <c r="AX18" s="248"/>
      <c r="AY18" s="248"/>
      <c r="AZ18" s="58"/>
      <c r="BA18" s="68"/>
      <c r="BB18" s="56"/>
      <c r="BC18" s="56"/>
      <c r="BD18" s="150"/>
      <c r="BE18" s="55"/>
      <c r="BF18" s="56"/>
      <c r="BG18" s="56"/>
      <c r="BH18" s="58"/>
      <c r="BI18" s="55"/>
      <c r="BJ18" s="56"/>
      <c r="BK18" s="56"/>
      <c r="BL18" s="58"/>
      <c r="BM18" s="55"/>
      <c r="BN18" s="56"/>
      <c r="BO18" s="56"/>
      <c r="BP18" s="58"/>
      <c r="BQ18" s="55"/>
      <c r="BR18" s="56"/>
      <c r="BS18" s="56"/>
      <c r="BT18" s="58"/>
      <c r="BU18" s="55"/>
      <c r="BV18" s="56"/>
      <c r="BW18" s="56"/>
      <c r="BX18" s="58"/>
      <c r="BY18" s="68"/>
      <c r="BZ18" s="56"/>
      <c r="CA18" s="56"/>
      <c r="CB18" s="58"/>
      <c r="CC18" s="55"/>
      <c r="CD18" s="56"/>
      <c r="CE18" s="56"/>
      <c r="CF18" s="58"/>
      <c r="CG18" s="247"/>
      <c r="CH18" s="248"/>
      <c r="CI18" s="248"/>
      <c r="CJ18" s="58"/>
      <c r="CK18" s="68"/>
      <c r="CL18" s="56"/>
      <c r="CM18" s="56"/>
      <c r="CN18" s="58"/>
      <c r="CO18" s="55"/>
      <c r="CP18" s="56"/>
      <c r="CQ18" s="56"/>
      <c r="CR18" s="58"/>
      <c r="CS18" s="55"/>
      <c r="CT18" s="56"/>
      <c r="CU18" s="56"/>
      <c r="CV18" s="58"/>
      <c r="CW18" s="65"/>
      <c r="CX18" s="65"/>
      <c r="CY18" s="65"/>
      <c r="CZ18" s="65"/>
      <c r="DA18" s="65"/>
      <c r="DB18" s="65"/>
      <c r="DC18" s="65"/>
      <c r="DD18" s="65"/>
      <c r="DE18" s="65"/>
      <c r="DF18" s="65"/>
      <c r="DG18" s="65"/>
      <c r="DH18" s="65"/>
      <c r="DI18" s="65"/>
      <c r="DJ18" s="65"/>
      <c r="DK18" s="65"/>
      <c r="DL18" s="65"/>
      <c r="DM18" s="65"/>
      <c r="DN18" s="65"/>
      <c r="DO18" s="65"/>
      <c r="DP18" s="65"/>
      <c r="DQ18" s="65"/>
      <c r="DR18" s="65"/>
      <c r="DS18" s="65"/>
      <c r="DT18" s="65"/>
      <c r="DU18" s="65"/>
      <c r="DV18" s="65"/>
      <c r="DW18" s="65"/>
      <c r="DX18" s="65"/>
      <c r="DY18" s="65"/>
      <c r="DZ18" s="65"/>
      <c r="EA18" s="65"/>
      <c r="EB18" s="65"/>
      <c r="EC18" s="65"/>
      <c r="ED18" s="65"/>
      <c r="EE18" s="65"/>
      <c r="EF18" s="65"/>
      <c r="EG18" s="65"/>
      <c r="EH18" s="65"/>
      <c r="EI18" s="65"/>
      <c r="EJ18" s="65"/>
      <c r="EK18" s="65"/>
      <c r="EL18" s="65"/>
      <c r="EM18" s="65"/>
      <c r="EN18" s="65"/>
      <c r="EO18" s="65"/>
      <c r="EP18" s="65"/>
      <c r="EQ18" s="65"/>
      <c r="ER18" s="65"/>
      <c r="ES18" s="65"/>
      <c r="ET18" s="65"/>
      <c r="EU18" s="65"/>
      <c r="EV18" s="65"/>
      <c r="EW18" s="65"/>
      <c r="EX18" s="65"/>
      <c r="EY18" s="65"/>
      <c r="EZ18" s="65"/>
      <c r="FA18" s="65"/>
      <c r="FB18" s="65"/>
      <c r="FC18" s="65"/>
      <c r="FD18" s="65"/>
      <c r="FE18" s="65"/>
      <c r="FF18" s="65"/>
      <c r="FG18" s="65"/>
      <c r="FH18" s="65"/>
      <c r="FI18" s="65"/>
      <c r="FJ18" s="65"/>
      <c r="FK18" s="65"/>
      <c r="FL18" s="65"/>
      <c r="FM18" s="65"/>
      <c r="FN18" s="65"/>
      <c r="FO18" s="65"/>
      <c r="FP18" s="65"/>
      <c r="FQ18" s="65"/>
      <c r="FR18" s="65"/>
      <c r="FS18" s="65"/>
      <c r="FT18" s="65"/>
      <c r="FU18" s="65"/>
      <c r="FV18" s="65"/>
      <c r="FW18" s="65"/>
      <c r="FX18" s="65"/>
      <c r="FY18" s="65"/>
      <c r="FZ18" s="65"/>
      <c r="GA18" s="65"/>
      <c r="GB18" s="65"/>
      <c r="GC18" s="65"/>
      <c r="GD18" s="65"/>
      <c r="GE18" s="65"/>
      <c r="GF18" s="65"/>
      <c r="GG18" s="65"/>
      <c r="GH18" s="65"/>
      <c r="GI18" s="65"/>
      <c r="GJ18" s="65"/>
      <c r="GK18" s="65"/>
      <c r="GL18" s="65"/>
      <c r="GM18" s="65"/>
      <c r="GN18" s="65"/>
      <c r="GO18" s="65"/>
      <c r="GP18" s="65"/>
      <c r="GQ18" s="65"/>
      <c r="GR18" s="65"/>
      <c r="GS18" s="65"/>
      <c r="GT18" s="65"/>
      <c r="GU18" s="65"/>
      <c r="GV18" s="65"/>
      <c r="GW18" s="65"/>
      <c r="GX18" s="65"/>
      <c r="GY18" s="65"/>
      <c r="GZ18" s="65"/>
    </row>
    <row r="19" spans="1:208" s="63" customFormat="1" x14ac:dyDescent="0.25">
      <c r="A19" s="183">
        <v>13</v>
      </c>
      <c r="B19" s="153" t="s">
        <v>236</v>
      </c>
      <c r="C19" s="61">
        <v>2002</v>
      </c>
      <c r="D19" s="207">
        <f>SUM(H19+L19+P19+CN19+CR19+CV19+T19+X19+AN19)</f>
        <v>24</v>
      </c>
      <c r="E19" s="132"/>
      <c r="F19" s="67"/>
      <c r="G19" s="67"/>
      <c r="H19" s="264"/>
      <c r="I19" s="132"/>
      <c r="J19" s="67"/>
      <c r="K19" s="67"/>
      <c r="L19" s="150"/>
      <c r="M19" s="132"/>
      <c r="N19" s="67"/>
      <c r="O19" s="67"/>
      <c r="P19" s="58"/>
      <c r="Q19" s="192">
        <v>1</v>
      </c>
      <c r="R19" s="67">
        <v>22</v>
      </c>
      <c r="S19" s="67">
        <v>2</v>
      </c>
      <c r="T19" s="250">
        <f>Q19*R19+S19</f>
        <v>24</v>
      </c>
      <c r="U19" s="132"/>
      <c r="V19" s="67"/>
      <c r="W19" s="67"/>
      <c r="X19" s="264"/>
      <c r="Y19" s="284"/>
      <c r="Z19" s="282"/>
      <c r="AA19" s="282"/>
      <c r="AB19" s="58"/>
      <c r="AC19" s="55"/>
      <c r="AD19" s="56"/>
      <c r="AE19" s="56"/>
      <c r="AF19" s="58"/>
      <c r="AG19" s="55"/>
      <c r="AH19" s="56"/>
      <c r="AI19" s="56"/>
      <c r="AJ19" s="58"/>
      <c r="AK19" s="55"/>
      <c r="AL19" s="56"/>
      <c r="AM19" s="56"/>
      <c r="AN19" s="58"/>
      <c r="AO19" s="55"/>
      <c r="AP19" s="56"/>
      <c r="AQ19" s="56"/>
      <c r="AR19" s="58"/>
      <c r="AS19" s="55"/>
      <c r="AT19" s="56"/>
      <c r="AU19" s="56"/>
      <c r="AV19" s="58"/>
      <c r="AW19" s="247"/>
      <c r="AX19" s="248"/>
      <c r="AY19" s="248"/>
      <c r="AZ19" s="58"/>
      <c r="BA19" s="68"/>
      <c r="BB19" s="56"/>
      <c r="BC19" s="56"/>
      <c r="BD19" s="150"/>
      <c r="BE19" s="55"/>
      <c r="BF19" s="56"/>
      <c r="BG19" s="56"/>
      <c r="BH19" s="58"/>
      <c r="BI19" s="55"/>
      <c r="BJ19" s="56"/>
      <c r="BK19" s="56"/>
      <c r="BL19" s="58"/>
      <c r="BM19" s="55"/>
      <c r="BN19" s="56"/>
      <c r="BO19" s="56"/>
      <c r="BP19" s="58"/>
      <c r="BQ19" s="55"/>
      <c r="BR19" s="56"/>
      <c r="BS19" s="56"/>
      <c r="BT19" s="58"/>
      <c r="BU19" s="55"/>
      <c r="BV19" s="56"/>
      <c r="BW19" s="56"/>
      <c r="BX19" s="58"/>
      <c r="BY19" s="68"/>
      <c r="BZ19" s="56"/>
      <c r="CA19" s="56"/>
      <c r="CB19" s="58"/>
      <c r="CC19" s="55"/>
      <c r="CD19" s="56"/>
      <c r="CE19" s="56"/>
      <c r="CF19" s="58"/>
      <c r="CG19" s="247"/>
      <c r="CH19" s="248"/>
      <c r="CI19" s="248"/>
      <c r="CJ19" s="58"/>
      <c r="CK19" s="68"/>
      <c r="CL19" s="56"/>
      <c r="CM19" s="56"/>
      <c r="CN19" s="58"/>
      <c r="CO19" s="132"/>
      <c r="CP19" s="67"/>
      <c r="CQ19" s="67"/>
      <c r="CR19" s="264"/>
      <c r="CS19" s="132"/>
      <c r="CT19" s="67"/>
      <c r="CU19" s="67"/>
      <c r="CV19" s="264"/>
      <c r="CW19" s="65"/>
      <c r="CX19" s="65"/>
      <c r="CY19" s="65"/>
      <c r="CZ19" s="65"/>
      <c r="DA19" s="65"/>
      <c r="DB19" s="65"/>
      <c r="DC19" s="65"/>
      <c r="DD19" s="65"/>
      <c r="DE19" s="65"/>
      <c r="DF19" s="65"/>
      <c r="DG19" s="65"/>
      <c r="DH19" s="65"/>
      <c r="DI19" s="65"/>
      <c r="DJ19" s="65"/>
      <c r="DK19" s="65"/>
      <c r="DL19" s="65"/>
      <c r="DM19" s="65"/>
      <c r="DN19" s="65"/>
      <c r="DO19" s="65"/>
      <c r="DP19" s="65"/>
      <c r="DQ19" s="65"/>
      <c r="DR19" s="65"/>
      <c r="DS19" s="65"/>
      <c r="DT19" s="65"/>
      <c r="DU19" s="65"/>
      <c r="DV19" s="65"/>
      <c r="DW19" s="65"/>
      <c r="DX19" s="65"/>
      <c r="DY19" s="65"/>
      <c r="DZ19" s="65"/>
      <c r="EA19" s="65"/>
      <c r="EB19" s="65"/>
      <c r="EC19" s="65"/>
      <c r="ED19" s="65"/>
      <c r="EE19" s="65"/>
      <c r="EF19" s="65"/>
      <c r="EG19" s="65"/>
      <c r="EH19" s="65"/>
      <c r="EI19" s="65"/>
      <c r="EJ19" s="65"/>
      <c r="EK19" s="65"/>
      <c r="EL19" s="65"/>
      <c r="EM19" s="65"/>
      <c r="EN19" s="65"/>
      <c r="EO19" s="65"/>
      <c r="EP19" s="65"/>
      <c r="EQ19" s="65"/>
      <c r="ER19" s="65"/>
      <c r="ES19" s="65"/>
      <c r="ET19" s="65"/>
      <c r="EU19" s="65"/>
      <c r="EV19" s="65"/>
      <c r="EW19" s="65"/>
      <c r="EX19" s="65"/>
      <c r="EY19" s="65"/>
      <c r="EZ19" s="65"/>
      <c r="FA19" s="65"/>
      <c r="FB19" s="65"/>
      <c r="FC19" s="65"/>
      <c r="FD19" s="65"/>
      <c r="FE19" s="65"/>
      <c r="FF19" s="65"/>
      <c r="FG19" s="65"/>
      <c r="FH19" s="65"/>
      <c r="FI19" s="65"/>
      <c r="FJ19" s="65"/>
      <c r="FK19" s="65"/>
      <c r="FL19" s="65"/>
      <c r="FM19" s="65"/>
      <c r="FN19" s="65"/>
      <c r="FO19" s="65"/>
      <c r="FP19" s="65"/>
      <c r="FQ19" s="65"/>
      <c r="FR19" s="65"/>
      <c r="FS19" s="65"/>
      <c r="FT19" s="65"/>
      <c r="FU19" s="65"/>
      <c r="FV19" s="65"/>
      <c r="FW19" s="65"/>
      <c r="FX19" s="65"/>
      <c r="FY19" s="65"/>
      <c r="FZ19" s="65"/>
      <c r="GA19" s="65"/>
      <c r="GB19" s="65"/>
      <c r="GC19" s="65"/>
      <c r="GD19" s="65"/>
      <c r="GE19" s="65"/>
      <c r="GF19" s="65"/>
      <c r="GG19" s="65"/>
      <c r="GH19" s="65"/>
      <c r="GI19" s="65"/>
      <c r="GJ19" s="65"/>
      <c r="GK19" s="65"/>
      <c r="GL19" s="65"/>
      <c r="GM19" s="65"/>
      <c r="GN19" s="65"/>
      <c r="GO19" s="65"/>
      <c r="GP19" s="65"/>
      <c r="GQ19" s="65"/>
      <c r="GR19" s="65"/>
      <c r="GS19" s="65"/>
      <c r="GT19" s="65"/>
      <c r="GU19" s="65"/>
      <c r="GV19" s="65"/>
      <c r="GW19" s="65"/>
      <c r="GX19" s="65"/>
      <c r="GY19" s="65"/>
      <c r="GZ19" s="65"/>
    </row>
    <row r="20" spans="1:208" s="63" customFormat="1" x14ac:dyDescent="0.25">
      <c r="A20" s="183">
        <v>14</v>
      </c>
      <c r="B20" s="125" t="s">
        <v>314</v>
      </c>
      <c r="C20" s="61">
        <v>1995</v>
      </c>
      <c r="D20" s="207">
        <f>SUM(H20+L20+P20+CN20+CR20+CV20+T20+X20+AN20)</f>
        <v>23</v>
      </c>
      <c r="E20" s="132"/>
      <c r="F20" s="67"/>
      <c r="G20" s="67"/>
      <c r="H20" s="264"/>
      <c r="I20" s="132"/>
      <c r="J20" s="67"/>
      <c r="K20" s="67"/>
      <c r="L20" s="150"/>
      <c r="M20" s="132"/>
      <c r="N20" s="67"/>
      <c r="O20" s="67"/>
      <c r="P20" s="58"/>
      <c r="Q20" s="192">
        <v>1</v>
      </c>
      <c r="R20" s="67">
        <v>22</v>
      </c>
      <c r="S20" s="67">
        <v>1</v>
      </c>
      <c r="T20" s="250">
        <f>Q20*R20+S20</f>
        <v>23</v>
      </c>
      <c r="U20" s="132"/>
      <c r="V20" s="67"/>
      <c r="W20" s="67"/>
      <c r="X20" s="264"/>
      <c r="Y20" s="284"/>
      <c r="Z20" s="282"/>
      <c r="AA20" s="282"/>
      <c r="AB20" s="58"/>
      <c r="AC20" s="55"/>
      <c r="AD20" s="56"/>
      <c r="AE20" s="56"/>
      <c r="AF20" s="58"/>
      <c r="AG20" s="55"/>
      <c r="AH20" s="56"/>
      <c r="AI20" s="56"/>
      <c r="AJ20" s="58"/>
      <c r="AK20" s="55"/>
      <c r="AL20" s="56"/>
      <c r="AM20" s="56"/>
      <c r="AN20" s="58"/>
      <c r="AO20" s="55"/>
      <c r="AP20" s="56"/>
      <c r="AQ20" s="56"/>
      <c r="AR20" s="58"/>
      <c r="AS20" s="55"/>
      <c r="AT20" s="56"/>
      <c r="AU20" s="56"/>
      <c r="AV20" s="58"/>
      <c r="AW20" s="247"/>
      <c r="AX20" s="248"/>
      <c r="AY20" s="248"/>
      <c r="AZ20" s="58"/>
      <c r="BA20" s="68"/>
      <c r="BB20" s="56"/>
      <c r="BC20" s="56"/>
      <c r="BD20" s="150"/>
      <c r="BE20" s="55"/>
      <c r="BF20" s="56"/>
      <c r="BG20" s="56"/>
      <c r="BH20" s="58"/>
      <c r="BI20" s="55"/>
      <c r="BJ20" s="56"/>
      <c r="BK20" s="56"/>
      <c r="BL20" s="58"/>
      <c r="BM20" s="55"/>
      <c r="BN20" s="56"/>
      <c r="BO20" s="56"/>
      <c r="BP20" s="58"/>
      <c r="BQ20" s="55"/>
      <c r="BR20" s="56"/>
      <c r="BS20" s="56"/>
      <c r="BT20" s="58"/>
      <c r="BU20" s="55"/>
      <c r="BV20" s="56"/>
      <c r="BW20" s="56"/>
      <c r="BX20" s="58"/>
      <c r="BY20" s="68"/>
      <c r="BZ20" s="56"/>
      <c r="CA20" s="56"/>
      <c r="CB20" s="58"/>
      <c r="CC20" s="55"/>
      <c r="CD20" s="56"/>
      <c r="CE20" s="56"/>
      <c r="CF20" s="58"/>
      <c r="CG20" s="247"/>
      <c r="CH20" s="248"/>
      <c r="CI20" s="248"/>
      <c r="CJ20" s="58"/>
      <c r="CK20" s="68"/>
      <c r="CL20" s="56"/>
      <c r="CM20" s="56"/>
      <c r="CN20" s="58"/>
      <c r="CO20" s="132"/>
      <c r="CP20" s="67"/>
      <c r="CQ20" s="67"/>
      <c r="CR20" s="264"/>
      <c r="CS20" s="132"/>
      <c r="CT20" s="67"/>
      <c r="CU20" s="67"/>
      <c r="CV20" s="264"/>
      <c r="CW20" s="65"/>
      <c r="CX20" s="65"/>
      <c r="CY20" s="65"/>
      <c r="CZ20" s="65"/>
      <c r="DA20" s="65"/>
      <c r="DB20" s="65"/>
      <c r="DC20" s="65"/>
      <c r="DD20" s="65"/>
      <c r="DE20" s="65"/>
      <c r="DF20" s="65"/>
      <c r="DG20" s="65"/>
      <c r="DH20" s="65"/>
      <c r="DI20" s="65"/>
      <c r="DJ20" s="65"/>
      <c r="DK20" s="65"/>
      <c r="DL20" s="65"/>
      <c r="DM20" s="65"/>
      <c r="DN20" s="65"/>
      <c r="DO20" s="65"/>
      <c r="DP20" s="65"/>
      <c r="DQ20" s="65"/>
      <c r="DR20" s="65"/>
      <c r="DS20" s="65"/>
      <c r="DT20" s="65"/>
      <c r="DU20" s="65"/>
      <c r="DV20" s="65"/>
      <c r="DW20" s="65"/>
      <c r="DX20" s="65"/>
      <c r="DY20" s="65"/>
      <c r="DZ20" s="65"/>
      <c r="EA20" s="65"/>
      <c r="EB20" s="65"/>
      <c r="EC20" s="65"/>
      <c r="ED20" s="65"/>
      <c r="EE20" s="65"/>
      <c r="EF20" s="65"/>
      <c r="EG20" s="65"/>
      <c r="EH20" s="65"/>
      <c r="EI20" s="65"/>
      <c r="EJ20" s="65"/>
      <c r="EK20" s="65"/>
      <c r="EL20" s="65"/>
      <c r="EM20" s="65"/>
      <c r="EN20" s="65"/>
      <c r="EO20" s="65"/>
      <c r="EP20" s="65"/>
      <c r="EQ20" s="65"/>
      <c r="ER20" s="65"/>
      <c r="ES20" s="65"/>
      <c r="ET20" s="65"/>
      <c r="EU20" s="65"/>
      <c r="EV20" s="65"/>
      <c r="EW20" s="65"/>
      <c r="EX20" s="65"/>
      <c r="EY20" s="65"/>
      <c r="EZ20" s="65"/>
      <c r="FA20" s="65"/>
      <c r="FB20" s="65"/>
      <c r="FC20" s="65"/>
      <c r="FD20" s="65"/>
      <c r="FE20" s="65"/>
      <c r="FF20" s="65"/>
      <c r="FG20" s="65"/>
      <c r="FH20" s="65"/>
      <c r="FI20" s="65"/>
      <c r="FJ20" s="65"/>
      <c r="FK20" s="65"/>
      <c r="FL20" s="65"/>
      <c r="FM20" s="65"/>
      <c r="FN20" s="65"/>
      <c r="FO20" s="65"/>
      <c r="FP20" s="65"/>
      <c r="FQ20" s="65"/>
      <c r="FR20" s="65"/>
      <c r="FS20" s="65"/>
      <c r="FT20" s="65"/>
      <c r="FU20" s="65"/>
      <c r="FV20" s="65"/>
      <c r="FW20" s="65"/>
      <c r="FX20" s="65"/>
      <c r="FY20" s="65"/>
      <c r="FZ20" s="65"/>
      <c r="GA20" s="65"/>
      <c r="GB20" s="65"/>
      <c r="GC20" s="65"/>
      <c r="GD20" s="65"/>
      <c r="GE20" s="65"/>
      <c r="GF20" s="65"/>
      <c r="GG20" s="65"/>
      <c r="GH20" s="65"/>
      <c r="GI20" s="65"/>
      <c r="GJ20" s="65"/>
      <c r="GK20" s="65"/>
      <c r="GL20" s="65"/>
      <c r="GM20" s="65"/>
      <c r="GN20" s="65"/>
      <c r="GO20" s="65"/>
      <c r="GP20" s="65"/>
      <c r="GQ20" s="65"/>
      <c r="GR20" s="65"/>
      <c r="GS20" s="65"/>
      <c r="GT20" s="65"/>
      <c r="GU20" s="65"/>
      <c r="GV20" s="65"/>
      <c r="GW20" s="65"/>
      <c r="GX20" s="65"/>
      <c r="GY20" s="65"/>
      <c r="GZ20" s="65"/>
    </row>
    <row r="21" spans="1:208" s="63" customFormat="1" x14ac:dyDescent="0.25">
      <c r="A21" s="314">
        <v>14</v>
      </c>
      <c r="B21" s="125" t="s">
        <v>347</v>
      </c>
      <c r="C21" s="57">
        <v>1992</v>
      </c>
      <c r="D21" s="207">
        <f>SUM(H21+L21+P21+CN21+CR21+CV21+T21+X21+AN21+AJ21)</f>
        <v>23</v>
      </c>
      <c r="E21" s="191"/>
      <c r="F21" s="67"/>
      <c r="G21" s="67"/>
      <c r="H21" s="264"/>
      <c r="I21" s="132"/>
      <c r="J21" s="67"/>
      <c r="K21" s="67"/>
      <c r="L21" s="249"/>
      <c r="M21" s="132"/>
      <c r="N21" s="67"/>
      <c r="O21" s="67"/>
      <c r="P21" s="58"/>
      <c r="Q21" s="192"/>
      <c r="R21" s="67"/>
      <c r="S21" s="67"/>
      <c r="T21" s="280"/>
      <c r="U21" s="132"/>
      <c r="V21" s="67"/>
      <c r="W21" s="67"/>
      <c r="X21" s="264"/>
      <c r="Y21" s="284"/>
      <c r="Z21" s="282"/>
      <c r="AA21" s="282"/>
      <c r="AB21" s="58"/>
      <c r="AC21" s="55"/>
      <c r="AD21" s="56"/>
      <c r="AE21" s="56"/>
      <c r="AF21" s="58"/>
      <c r="AG21" s="55">
        <v>1</v>
      </c>
      <c r="AH21" s="56">
        <v>22</v>
      </c>
      <c r="AI21" s="56">
        <v>1</v>
      </c>
      <c r="AJ21" s="58">
        <f>+AG21*AH21+AI21</f>
        <v>23</v>
      </c>
      <c r="AK21" s="55"/>
      <c r="AL21" s="56"/>
      <c r="AM21" s="56"/>
      <c r="AN21" s="58"/>
      <c r="AO21" s="55"/>
      <c r="AP21" s="56"/>
      <c r="AQ21" s="56"/>
      <c r="AR21" s="58"/>
      <c r="AS21" s="55"/>
      <c r="AT21" s="56"/>
      <c r="AU21" s="56"/>
      <c r="AV21" s="58"/>
      <c r="AW21" s="247"/>
      <c r="AX21" s="248"/>
      <c r="AY21" s="248"/>
      <c r="AZ21" s="58"/>
      <c r="BA21" s="68"/>
      <c r="BB21" s="56"/>
      <c r="BC21" s="56"/>
      <c r="BD21" s="150"/>
      <c r="BE21" s="55"/>
      <c r="BF21" s="56"/>
      <c r="BG21" s="56"/>
      <c r="BH21" s="58"/>
      <c r="BI21" s="55"/>
      <c r="BJ21" s="56"/>
      <c r="BK21" s="56"/>
      <c r="BL21" s="58"/>
      <c r="BM21" s="55"/>
      <c r="BN21" s="56"/>
      <c r="BO21" s="56"/>
      <c r="BP21" s="58"/>
      <c r="BQ21" s="55"/>
      <c r="BR21" s="56"/>
      <c r="BS21" s="56"/>
      <c r="BT21" s="58"/>
      <c r="BU21" s="55"/>
      <c r="BV21" s="56"/>
      <c r="BW21" s="56"/>
      <c r="BX21" s="58"/>
      <c r="BY21" s="68"/>
      <c r="BZ21" s="56"/>
      <c r="CA21" s="56"/>
      <c r="CB21" s="58"/>
      <c r="CC21" s="55"/>
      <c r="CD21" s="56"/>
      <c r="CE21" s="56"/>
      <c r="CF21" s="58"/>
      <c r="CG21" s="247"/>
      <c r="CH21" s="248"/>
      <c r="CI21" s="248"/>
      <c r="CJ21" s="58"/>
      <c r="CK21" s="68"/>
      <c r="CL21" s="56"/>
      <c r="CM21" s="56"/>
      <c r="CN21" s="58"/>
      <c r="CO21" s="132"/>
      <c r="CP21" s="67"/>
      <c r="CQ21" s="67"/>
      <c r="CR21" s="264"/>
      <c r="CS21" s="132"/>
      <c r="CT21" s="67"/>
      <c r="CU21" s="67"/>
      <c r="CV21" s="264"/>
      <c r="CW21" s="65"/>
      <c r="CX21" s="65"/>
      <c r="CY21" s="65"/>
      <c r="CZ21" s="65"/>
      <c r="DA21" s="65"/>
      <c r="DB21" s="65"/>
      <c r="DC21" s="65"/>
      <c r="DD21" s="65"/>
      <c r="DE21" s="65"/>
      <c r="DF21" s="65"/>
      <c r="DG21" s="65"/>
      <c r="DH21" s="65"/>
      <c r="DI21" s="65"/>
      <c r="DJ21" s="65"/>
      <c r="DK21" s="65"/>
      <c r="DL21" s="65"/>
      <c r="DM21" s="65"/>
      <c r="DN21" s="65"/>
      <c r="DO21" s="65"/>
      <c r="DP21" s="65"/>
      <c r="DQ21" s="65"/>
      <c r="DR21" s="65"/>
      <c r="DS21" s="65"/>
      <c r="DT21" s="65"/>
      <c r="DU21" s="65"/>
      <c r="DV21" s="65"/>
      <c r="DW21" s="65"/>
      <c r="DX21" s="65"/>
      <c r="DY21" s="65"/>
      <c r="DZ21" s="65"/>
      <c r="EA21" s="65"/>
      <c r="EB21" s="65"/>
      <c r="EC21" s="65"/>
      <c r="ED21" s="65"/>
      <c r="EE21" s="65"/>
      <c r="EF21" s="65"/>
      <c r="EG21" s="65"/>
      <c r="EH21" s="65"/>
      <c r="EI21" s="65"/>
      <c r="EJ21" s="65"/>
      <c r="EK21" s="65"/>
      <c r="EL21" s="65"/>
      <c r="EM21" s="65"/>
      <c r="EN21" s="65"/>
      <c r="EO21" s="65"/>
      <c r="EP21" s="65"/>
      <c r="EQ21" s="65"/>
      <c r="ER21" s="65"/>
      <c r="ES21" s="65"/>
      <c r="ET21" s="65"/>
      <c r="EU21" s="65"/>
      <c r="EV21" s="65"/>
      <c r="EW21" s="65"/>
      <c r="EX21" s="65"/>
      <c r="EY21" s="65"/>
      <c r="EZ21" s="65"/>
      <c r="FA21" s="65"/>
      <c r="FB21" s="65"/>
      <c r="FC21" s="65"/>
      <c r="FD21" s="65"/>
      <c r="FE21" s="65"/>
      <c r="FF21" s="65"/>
      <c r="FG21" s="65"/>
      <c r="FH21" s="65"/>
      <c r="FI21" s="65"/>
      <c r="FJ21" s="65"/>
      <c r="FK21" s="65"/>
      <c r="FL21" s="65"/>
      <c r="FM21" s="65"/>
      <c r="FN21" s="65"/>
      <c r="FO21" s="65"/>
      <c r="FP21" s="65"/>
      <c r="FQ21" s="65"/>
      <c r="FR21" s="65"/>
      <c r="FS21" s="65"/>
      <c r="FT21" s="65"/>
      <c r="FU21" s="65"/>
      <c r="FV21" s="65"/>
      <c r="FW21" s="65"/>
      <c r="FX21" s="65"/>
      <c r="FY21" s="65"/>
      <c r="FZ21" s="65"/>
      <c r="GA21" s="65"/>
      <c r="GB21" s="65"/>
      <c r="GC21" s="65"/>
      <c r="GD21" s="65"/>
      <c r="GE21" s="65"/>
      <c r="GF21" s="65"/>
      <c r="GG21" s="65"/>
      <c r="GH21" s="65"/>
      <c r="GI21" s="65"/>
      <c r="GJ21" s="65"/>
      <c r="GK21" s="65"/>
      <c r="GL21" s="65"/>
      <c r="GM21" s="65"/>
      <c r="GN21" s="65"/>
      <c r="GO21" s="65"/>
      <c r="GP21" s="65"/>
      <c r="GQ21" s="65"/>
      <c r="GR21" s="65"/>
      <c r="GS21" s="65"/>
      <c r="GT21" s="65"/>
      <c r="GU21" s="65"/>
      <c r="GV21" s="65"/>
      <c r="GW21" s="65"/>
      <c r="GX21" s="65"/>
      <c r="GY21" s="65"/>
      <c r="GZ21" s="65"/>
    </row>
    <row r="22" spans="1:208" s="63" customFormat="1" x14ac:dyDescent="0.25">
      <c r="A22" s="183">
        <v>15</v>
      </c>
      <c r="B22" s="125" t="s">
        <v>218</v>
      </c>
      <c r="C22" s="61">
        <v>2000</v>
      </c>
      <c r="D22" s="207">
        <f>SUM(H22+L22+P22+CN22+CR22+CV22+T22+X22+AN22)</f>
        <v>22</v>
      </c>
      <c r="E22" s="132"/>
      <c r="F22" s="67"/>
      <c r="G22" s="67"/>
      <c r="H22" s="264"/>
      <c r="I22" s="132"/>
      <c r="J22" s="67"/>
      <c r="K22" s="67"/>
      <c r="L22" s="150"/>
      <c r="M22" s="132">
        <v>1</v>
      </c>
      <c r="N22" s="67">
        <v>22</v>
      </c>
      <c r="O22" s="67"/>
      <c r="P22" s="58">
        <f>M22*N22+O22</f>
        <v>22</v>
      </c>
      <c r="Q22" s="192"/>
      <c r="R22" s="67"/>
      <c r="S22" s="67"/>
      <c r="T22" s="250"/>
      <c r="U22" s="132"/>
      <c r="V22" s="67"/>
      <c r="W22" s="67"/>
      <c r="X22" s="264"/>
      <c r="Y22" s="284"/>
      <c r="Z22" s="282"/>
      <c r="AA22" s="282"/>
      <c r="AB22" s="58"/>
      <c r="AC22" s="55"/>
      <c r="AD22" s="56"/>
      <c r="AE22" s="56"/>
      <c r="AF22" s="58"/>
      <c r="AG22" s="55"/>
      <c r="AH22" s="56"/>
      <c r="AI22" s="56"/>
      <c r="AJ22" s="58"/>
      <c r="AK22" s="55"/>
      <c r="AL22" s="56"/>
      <c r="AM22" s="56"/>
      <c r="AN22" s="58"/>
      <c r="AO22" s="55"/>
      <c r="AP22" s="56"/>
      <c r="AQ22" s="56"/>
      <c r="AR22" s="58"/>
      <c r="AS22" s="55"/>
      <c r="AT22" s="56"/>
      <c r="AU22" s="56"/>
      <c r="AV22" s="58"/>
      <c r="AW22" s="247"/>
      <c r="AX22" s="248"/>
      <c r="AY22" s="248"/>
      <c r="AZ22" s="58"/>
      <c r="BA22" s="68"/>
      <c r="BB22" s="56"/>
      <c r="BC22" s="56"/>
      <c r="BD22" s="150"/>
      <c r="BE22" s="55"/>
      <c r="BF22" s="56"/>
      <c r="BG22" s="56"/>
      <c r="BH22" s="58"/>
      <c r="BI22" s="55"/>
      <c r="BJ22" s="56"/>
      <c r="BK22" s="56"/>
      <c r="BL22" s="58"/>
      <c r="BM22" s="55"/>
      <c r="BN22" s="56"/>
      <c r="BO22" s="56"/>
      <c r="BP22" s="58"/>
      <c r="BQ22" s="55"/>
      <c r="BR22" s="56"/>
      <c r="BS22" s="56"/>
      <c r="BT22" s="58"/>
      <c r="BU22" s="55"/>
      <c r="BV22" s="56"/>
      <c r="BW22" s="56"/>
      <c r="BX22" s="58"/>
      <c r="BY22" s="68"/>
      <c r="BZ22" s="56"/>
      <c r="CA22" s="56"/>
      <c r="CB22" s="58"/>
      <c r="CC22" s="55"/>
      <c r="CD22" s="56"/>
      <c r="CE22" s="56"/>
      <c r="CF22" s="58"/>
      <c r="CG22" s="247"/>
      <c r="CH22" s="248"/>
      <c r="CI22" s="248"/>
      <c r="CJ22" s="58"/>
      <c r="CK22" s="68"/>
      <c r="CL22" s="56"/>
      <c r="CM22" s="56"/>
      <c r="CN22" s="58"/>
      <c r="CO22" s="132"/>
      <c r="CP22" s="67"/>
      <c r="CQ22" s="67"/>
      <c r="CR22" s="264"/>
      <c r="CS22" s="132"/>
      <c r="CT22" s="67"/>
      <c r="CU22" s="67"/>
      <c r="CV22" s="264"/>
      <c r="CW22" s="65"/>
      <c r="CX22" s="65"/>
      <c r="CY22" s="65"/>
      <c r="CZ22" s="65"/>
      <c r="DA22" s="65"/>
      <c r="DB22" s="65"/>
      <c r="DC22" s="65"/>
      <c r="DD22" s="65"/>
      <c r="DE22" s="65"/>
      <c r="DF22" s="65"/>
      <c r="DG22" s="65"/>
      <c r="DH22" s="65"/>
      <c r="DI22" s="65"/>
      <c r="DJ22" s="65"/>
      <c r="DK22" s="65"/>
      <c r="DL22" s="65"/>
      <c r="DM22" s="65"/>
      <c r="DN22" s="65"/>
      <c r="DO22" s="65"/>
      <c r="DP22" s="65"/>
      <c r="DQ22" s="65"/>
      <c r="DR22" s="65"/>
      <c r="DS22" s="65"/>
      <c r="DT22" s="65"/>
      <c r="DU22" s="65"/>
      <c r="DV22" s="65"/>
      <c r="DW22" s="65"/>
      <c r="DX22" s="65"/>
      <c r="DY22" s="65"/>
      <c r="DZ22" s="65"/>
      <c r="EA22" s="65"/>
      <c r="EB22" s="65"/>
      <c r="EC22" s="65"/>
      <c r="ED22" s="65"/>
      <c r="EE22" s="65"/>
      <c r="EF22" s="65"/>
      <c r="EG22" s="65"/>
      <c r="EH22" s="65"/>
      <c r="EI22" s="65"/>
      <c r="EJ22" s="65"/>
      <c r="EK22" s="65"/>
      <c r="EL22" s="65"/>
      <c r="EM22" s="65"/>
      <c r="EN22" s="65"/>
      <c r="EO22" s="65"/>
      <c r="EP22" s="65"/>
      <c r="EQ22" s="65"/>
      <c r="ER22" s="65"/>
      <c r="ES22" s="65"/>
      <c r="ET22" s="65"/>
      <c r="EU22" s="65"/>
      <c r="EV22" s="65"/>
      <c r="EW22" s="65"/>
      <c r="EX22" s="65"/>
      <c r="EY22" s="65"/>
      <c r="EZ22" s="65"/>
      <c r="FA22" s="65"/>
      <c r="FB22" s="65"/>
      <c r="FC22" s="65"/>
      <c r="FD22" s="65"/>
      <c r="FE22" s="65"/>
      <c r="FF22" s="65"/>
      <c r="FG22" s="65"/>
      <c r="FH22" s="65"/>
      <c r="FI22" s="65"/>
      <c r="FJ22" s="65"/>
      <c r="FK22" s="65"/>
      <c r="FL22" s="65"/>
      <c r="FM22" s="65"/>
      <c r="FN22" s="65"/>
      <c r="FO22" s="65"/>
      <c r="FP22" s="65"/>
      <c r="FQ22" s="65"/>
      <c r="FR22" s="65"/>
      <c r="FS22" s="65"/>
      <c r="FT22" s="65"/>
      <c r="FU22" s="65"/>
      <c r="FV22" s="65"/>
      <c r="FW22" s="65"/>
      <c r="FX22" s="65"/>
      <c r="FY22" s="65"/>
      <c r="FZ22" s="65"/>
      <c r="GA22" s="65"/>
      <c r="GB22" s="65"/>
      <c r="GC22" s="65"/>
      <c r="GD22" s="65"/>
      <c r="GE22" s="65"/>
      <c r="GF22" s="65"/>
      <c r="GG22" s="65"/>
      <c r="GH22" s="65"/>
      <c r="GI22" s="65"/>
      <c r="GJ22" s="65"/>
      <c r="GK22" s="65"/>
      <c r="GL22" s="65"/>
      <c r="GM22" s="65"/>
      <c r="GN22" s="65"/>
      <c r="GO22" s="65"/>
      <c r="GP22" s="65"/>
      <c r="GQ22" s="65"/>
      <c r="GR22" s="65"/>
      <c r="GS22" s="65"/>
      <c r="GT22" s="65"/>
      <c r="GU22" s="65"/>
      <c r="GV22" s="65"/>
      <c r="GW22" s="65"/>
      <c r="GX22" s="65"/>
      <c r="GY22" s="65"/>
      <c r="GZ22" s="65"/>
    </row>
    <row r="23" spans="1:208" s="65" customFormat="1" x14ac:dyDescent="0.25">
      <c r="A23" s="183">
        <v>16</v>
      </c>
      <c r="B23" s="153" t="s">
        <v>356</v>
      </c>
      <c r="C23" s="61"/>
      <c r="D23" s="207">
        <f>SUM(H23+L23+P23+CN23+CR23+CV23+T23+X23+AN23)</f>
        <v>19</v>
      </c>
      <c r="E23" s="132"/>
      <c r="F23" s="67"/>
      <c r="G23" s="67"/>
      <c r="H23" s="264"/>
      <c r="I23" s="191"/>
      <c r="J23" s="67"/>
      <c r="K23" s="67"/>
      <c r="L23" s="150"/>
      <c r="M23" s="132"/>
      <c r="N23" s="67"/>
      <c r="O23" s="67"/>
      <c r="P23" s="58"/>
      <c r="Q23" s="192"/>
      <c r="R23" s="67"/>
      <c r="S23" s="67"/>
      <c r="T23" s="250"/>
      <c r="U23" s="191"/>
      <c r="V23" s="67"/>
      <c r="W23" s="67"/>
      <c r="X23" s="270"/>
      <c r="Y23" s="284"/>
      <c r="Z23" s="282"/>
      <c r="AA23" s="282"/>
      <c r="AB23" s="58"/>
      <c r="AC23" s="55"/>
      <c r="AD23" s="56"/>
      <c r="AE23" s="56"/>
      <c r="AF23" s="280"/>
      <c r="AG23" s="55"/>
      <c r="AH23" s="56"/>
      <c r="AI23" s="56"/>
      <c r="AJ23" s="58"/>
      <c r="AK23" s="55">
        <v>1</v>
      </c>
      <c r="AL23" s="56">
        <v>16</v>
      </c>
      <c r="AM23" s="56">
        <v>3</v>
      </c>
      <c r="AN23" s="58">
        <f>+AK23*AL23+AM23</f>
        <v>19</v>
      </c>
      <c r="AO23" s="55"/>
      <c r="AP23" s="56"/>
      <c r="AQ23" s="56"/>
      <c r="AR23" s="58"/>
      <c r="AS23" s="55"/>
      <c r="AT23" s="56"/>
      <c r="AU23" s="56"/>
      <c r="AV23" s="58"/>
      <c r="AW23" s="369"/>
      <c r="AX23" s="248"/>
      <c r="AY23" s="248"/>
      <c r="AZ23" s="150"/>
      <c r="BA23" s="68"/>
      <c r="BB23" s="56"/>
      <c r="BC23" s="56"/>
      <c r="BD23" s="150"/>
      <c r="BE23" s="55"/>
      <c r="BF23" s="56"/>
      <c r="BG23" s="56"/>
      <c r="BH23" s="58"/>
      <c r="BI23" s="55"/>
      <c r="BJ23" s="56"/>
      <c r="BK23" s="56"/>
      <c r="BL23" s="58"/>
      <c r="BM23" s="55"/>
      <c r="BN23" s="56"/>
      <c r="BO23" s="56"/>
      <c r="BP23" s="58"/>
      <c r="BQ23" s="55"/>
      <c r="BR23" s="56"/>
      <c r="BS23" s="56"/>
      <c r="BT23" s="58"/>
      <c r="BU23" s="55"/>
      <c r="BV23" s="56"/>
      <c r="BW23" s="56"/>
      <c r="BX23" s="58"/>
      <c r="BY23" s="55"/>
      <c r="BZ23" s="56"/>
      <c r="CA23" s="56"/>
      <c r="CB23" s="58"/>
      <c r="CC23" s="55"/>
      <c r="CD23" s="56"/>
      <c r="CE23" s="56"/>
      <c r="CF23" s="58"/>
      <c r="CG23" s="247"/>
      <c r="CH23" s="248"/>
      <c r="CI23" s="248"/>
      <c r="CJ23" s="58"/>
      <c r="CK23" s="68"/>
      <c r="CL23" s="56"/>
      <c r="CM23" s="56"/>
      <c r="CN23" s="58"/>
      <c r="CO23" s="126"/>
      <c r="CP23" s="126"/>
      <c r="CQ23" s="126"/>
      <c r="CR23" s="370"/>
      <c r="CS23" s="126"/>
      <c r="CT23" s="126"/>
      <c r="CU23" s="126"/>
      <c r="CV23" s="370"/>
    </row>
    <row r="24" spans="1:208" s="65" customFormat="1" x14ac:dyDescent="0.25">
      <c r="A24" s="314">
        <v>17</v>
      </c>
      <c r="B24" s="125" t="s">
        <v>254</v>
      </c>
      <c r="C24" s="61"/>
      <c r="D24" s="207">
        <f>SUM(H24+L24+P24+CN24+CR24+CV24+T24+X24+AN24)</f>
        <v>18</v>
      </c>
      <c r="E24" s="191"/>
      <c r="F24" s="67"/>
      <c r="G24" s="67"/>
      <c r="H24" s="264"/>
      <c r="I24" s="191"/>
      <c r="J24" s="67"/>
      <c r="K24" s="67"/>
      <c r="L24" s="249"/>
      <c r="M24" s="132"/>
      <c r="N24" s="67"/>
      <c r="O24" s="67"/>
      <c r="P24" s="58"/>
      <c r="Q24" s="192"/>
      <c r="R24" s="67"/>
      <c r="S24" s="67"/>
      <c r="T24" s="58"/>
      <c r="U24" s="191"/>
      <c r="V24" s="67"/>
      <c r="W24" s="67"/>
      <c r="X24" s="270"/>
      <c r="Y24" s="55"/>
      <c r="Z24" s="56"/>
      <c r="AA24" s="56"/>
      <c r="AB24" s="58"/>
      <c r="AC24" s="55"/>
      <c r="AD24" s="56"/>
      <c r="AE24" s="56"/>
      <c r="AF24" s="280"/>
      <c r="AG24" s="55"/>
      <c r="AH24" s="56"/>
      <c r="AI24" s="56"/>
      <c r="AJ24" s="58"/>
      <c r="AK24" s="55">
        <v>1</v>
      </c>
      <c r="AL24" s="56">
        <v>16</v>
      </c>
      <c r="AM24" s="56">
        <v>2</v>
      </c>
      <c r="AN24" s="58">
        <f>+AK24*AL24+AM24</f>
        <v>18</v>
      </c>
      <c r="AO24" s="55"/>
      <c r="AP24" s="56"/>
      <c r="AQ24" s="56"/>
      <c r="AR24" s="58"/>
      <c r="AS24" s="55"/>
      <c r="AT24" s="56"/>
      <c r="AU24" s="56"/>
      <c r="AV24" s="58"/>
      <c r="AW24" s="369"/>
      <c r="AX24" s="248"/>
      <c r="AY24" s="248"/>
      <c r="AZ24" s="150"/>
      <c r="BA24" s="68"/>
      <c r="BB24" s="56"/>
      <c r="BC24" s="56"/>
      <c r="BD24" s="150"/>
      <c r="BE24" s="55"/>
      <c r="BF24" s="56"/>
      <c r="BG24" s="56"/>
      <c r="BH24" s="58"/>
      <c r="BI24" s="55"/>
      <c r="BJ24" s="56"/>
      <c r="BK24" s="56"/>
      <c r="BL24" s="58"/>
      <c r="BM24" s="55"/>
      <c r="BN24" s="56"/>
      <c r="BO24" s="56"/>
      <c r="BP24" s="58"/>
      <c r="BQ24" s="55"/>
      <c r="BR24" s="56"/>
      <c r="BS24" s="56"/>
      <c r="BT24" s="58"/>
      <c r="BU24" s="55"/>
      <c r="BV24" s="56"/>
      <c r="BW24" s="56"/>
      <c r="BX24" s="58"/>
      <c r="BY24" s="55"/>
      <c r="BZ24" s="56"/>
      <c r="CA24" s="56"/>
      <c r="CB24" s="58"/>
      <c r="CC24" s="55"/>
      <c r="CD24" s="56"/>
      <c r="CE24" s="56"/>
      <c r="CF24" s="58"/>
      <c r="CG24" s="247"/>
      <c r="CH24" s="248"/>
      <c r="CI24" s="248"/>
      <c r="CJ24" s="58"/>
      <c r="CK24" s="68"/>
      <c r="CL24" s="56"/>
      <c r="CM24" s="56"/>
      <c r="CN24" s="58"/>
      <c r="CO24" s="126"/>
      <c r="CP24" s="126"/>
      <c r="CQ24" s="126"/>
      <c r="CR24" s="370"/>
      <c r="CS24" s="126"/>
      <c r="CT24" s="126"/>
      <c r="CU24" s="126"/>
      <c r="CV24" s="370"/>
    </row>
    <row r="25" spans="1:208" s="63" customFormat="1" x14ac:dyDescent="0.25">
      <c r="A25" s="170">
        <v>18</v>
      </c>
      <c r="B25" s="153" t="s">
        <v>334</v>
      </c>
      <c r="C25" s="57">
        <v>2000</v>
      </c>
      <c r="D25" s="250">
        <f>SUM(H25+L25+P25+CN25+CR25+CV25+T25+X25+AN25)</f>
        <v>20</v>
      </c>
      <c r="E25" s="68"/>
      <c r="F25" s="56"/>
      <c r="G25" s="56"/>
      <c r="H25" s="58"/>
      <c r="I25" s="55"/>
      <c r="J25" s="56"/>
      <c r="K25" s="56"/>
      <c r="L25" s="249"/>
      <c r="M25" s="55"/>
      <c r="N25" s="56"/>
      <c r="O25" s="56"/>
      <c r="P25" s="58"/>
      <c r="Q25" s="55"/>
      <c r="R25" s="56"/>
      <c r="S25" s="56"/>
      <c r="T25" s="150"/>
      <c r="U25" s="55">
        <v>1</v>
      </c>
      <c r="V25" s="56">
        <v>19</v>
      </c>
      <c r="W25" s="56">
        <v>1</v>
      </c>
      <c r="X25" s="58">
        <f>U25*V25+W25</f>
        <v>20</v>
      </c>
      <c r="Y25" s="284"/>
      <c r="Z25" s="282"/>
      <c r="AA25" s="282"/>
      <c r="AB25" s="58"/>
      <c r="AC25" s="55"/>
      <c r="AD25" s="56"/>
      <c r="AE25" s="56"/>
      <c r="AF25" s="58"/>
      <c r="AG25" s="55"/>
      <c r="AH25" s="56"/>
      <c r="AI25" s="56"/>
      <c r="AJ25" s="58"/>
      <c r="AK25" s="55"/>
      <c r="AL25" s="56"/>
      <c r="AM25" s="56"/>
      <c r="AN25" s="58"/>
      <c r="AO25" s="55"/>
      <c r="AP25" s="56"/>
      <c r="AQ25" s="56"/>
      <c r="AR25" s="58"/>
      <c r="AS25" s="55"/>
      <c r="AT25" s="56"/>
      <c r="AU25" s="56"/>
      <c r="AV25" s="58"/>
      <c r="AW25" s="247"/>
      <c r="AX25" s="248"/>
      <c r="AY25" s="248"/>
      <c r="AZ25" s="58"/>
      <c r="BA25" s="68"/>
      <c r="BB25" s="56"/>
      <c r="BC25" s="56"/>
      <c r="BD25" s="150"/>
      <c r="BE25" s="55"/>
      <c r="BF25" s="56"/>
      <c r="BG25" s="56"/>
      <c r="BH25" s="58"/>
      <c r="BI25" s="55"/>
      <c r="BJ25" s="56"/>
      <c r="BK25" s="56"/>
      <c r="BL25" s="58"/>
      <c r="BM25" s="55"/>
      <c r="BN25" s="56"/>
      <c r="BO25" s="56"/>
      <c r="BP25" s="58"/>
      <c r="BQ25" s="55"/>
      <c r="BR25" s="56"/>
      <c r="BS25" s="56"/>
      <c r="BT25" s="58"/>
      <c r="BU25" s="55"/>
      <c r="BV25" s="56"/>
      <c r="BW25" s="56"/>
      <c r="BX25" s="58"/>
      <c r="BY25" s="68"/>
      <c r="BZ25" s="56"/>
      <c r="CA25" s="56"/>
      <c r="CB25" s="58"/>
      <c r="CC25" s="55"/>
      <c r="CD25" s="56"/>
      <c r="CE25" s="56"/>
      <c r="CF25" s="58"/>
      <c r="CG25" s="247"/>
      <c r="CH25" s="248"/>
      <c r="CI25" s="248"/>
      <c r="CJ25" s="58"/>
      <c r="CK25" s="68"/>
      <c r="CL25" s="56"/>
      <c r="CM25" s="56"/>
      <c r="CN25" s="58"/>
      <c r="CO25" s="55"/>
      <c r="CP25" s="56"/>
      <c r="CQ25" s="56"/>
      <c r="CR25" s="58"/>
      <c r="CS25" s="55"/>
      <c r="CT25" s="56"/>
      <c r="CU25" s="56"/>
      <c r="CV25" s="58"/>
      <c r="CW25" s="65"/>
      <c r="CX25" s="65"/>
      <c r="CY25" s="65"/>
      <c r="CZ25" s="65"/>
      <c r="DA25" s="65"/>
      <c r="DB25" s="65"/>
      <c r="DC25" s="65"/>
      <c r="DD25" s="65"/>
      <c r="DE25" s="65"/>
      <c r="DF25" s="65"/>
      <c r="DG25" s="65"/>
      <c r="DH25" s="65"/>
      <c r="DI25" s="65"/>
      <c r="DJ25" s="65"/>
      <c r="DK25" s="65"/>
      <c r="DL25" s="65"/>
      <c r="DM25" s="65"/>
      <c r="DN25" s="65"/>
      <c r="DO25" s="65"/>
      <c r="DP25" s="65"/>
      <c r="DQ25" s="65"/>
      <c r="DR25" s="65"/>
      <c r="DS25" s="65"/>
      <c r="DT25" s="65"/>
      <c r="DU25" s="65"/>
      <c r="DV25" s="65"/>
      <c r="DW25" s="65"/>
      <c r="DX25" s="65"/>
      <c r="DY25" s="65"/>
      <c r="DZ25" s="65"/>
      <c r="EA25" s="65"/>
      <c r="EB25" s="65"/>
      <c r="EC25" s="65"/>
      <c r="ED25" s="65"/>
      <c r="EE25" s="65"/>
      <c r="EF25" s="65"/>
      <c r="EG25" s="65"/>
      <c r="EH25" s="65"/>
      <c r="EI25" s="65"/>
      <c r="EJ25" s="65"/>
      <c r="EK25" s="65"/>
      <c r="EL25" s="65"/>
      <c r="EM25" s="65"/>
      <c r="EN25" s="65"/>
      <c r="EO25" s="65"/>
      <c r="EP25" s="65"/>
      <c r="EQ25" s="65"/>
      <c r="ER25" s="65"/>
      <c r="ES25" s="65"/>
      <c r="ET25" s="65"/>
      <c r="EU25" s="65"/>
      <c r="EV25" s="65"/>
      <c r="EW25" s="65"/>
      <c r="EX25" s="65"/>
      <c r="EY25" s="65"/>
      <c r="EZ25" s="65"/>
      <c r="FA25" s="65"/>
      <c r="FB25" s="65"/>
      <c r="FC25" s="65"/>
      <c r="FD25" s="65"/>
      <c r="FE25" s="65"/>
      <c r="FF25" s="65"/>
      <c r="FG25" s="65"/>
      <c r="FH25" s="65"/>
      <c r="FI25" s="65"/>
      <c r="FJ25" s="65"/>
      <c r="FK25" s="65"/>
      <c r="FL25" s="65"/>
      <c r="FM25" s="65"/>
      <c r="FN25" s="65"/>
      <c r="FO25" s="65"/>
      <c r="FP25" s="65"/>
      <c r="FQ25" s="65"/>
      <c r="FR25" s="65"/>
      <c r="FS25" s="65"/>
      <c r="FT25" s="65"/>
      <c r="FU25" s="65"/>
      <c r="FV25" s="65"/>
      <c r="FW25" s="65"/>
      <c r="FX25" s="65"/>
      <c r="FY25" s="65"/>
      <c r="FZ25" s="65"/>
      <c r="GA25" s="65"/>
      <c r="GB25" s="65"/>
      <c r="GC25" s="65"/>
      <c r="GD25" s="65"/>
      <c r="GE25" s="65"/>
      <c r="GF25" s="65"/>
      <c r="GG25" s="65"/>
      <c r="GH25" s="65"/>
      <c r="GI25" s="65"/>
      <c r="GJ25" s="65"/>
      <c r="GK25" s="65"/>
      <c r="GL25" s="65"/>
      <c r="GM25" s="65"/>
      <c r="GN25" s="65"/>
      <c r="GO25" s="65"/>
      <c r="GP25" s="65"/>
      <c r="GQ25" s="65"/>
      <c r="GR25" s="65"/>
      <c r="GS25" s="65"/>
      <c r="GT25" s="65"/>
      <c r="GU25" s="65"/>
      <c r="GV25" s="65"/>
      <c r="GW25" s="65"/>
      <c r="GX25" s="65"/>
      <c r="GY25" s="65"/>
      <c r="GZ25" s="65"/>
    </row>
    <row r="26" spans="1:208" s="63" customFormat="1" x14ac:dyDescent="0.25">
      <c r="A26" s="314">
        <v>19</v>
      </c>
      <c r="B26" s="153" t="s">
        <v>342</v>
      </c>
      <c r="C26" s="57">
        <v>2002</v>
      </c>
      <c r="D26" s="250">
        <f>SUM(H26+L26+P26+CN26+CR26+CV26+T26+X26+AN26+AF26)</f>
        <v>17</v>
      </c>
      <c r="E26" s="191"/>
      <c r="F26" s="67"/>
      <c r="G26" s="67"/>
      <c r="H26" s="264"/>
      <c r="I26" s="132"/>
      <c r="J26" s="67"/>
      <c r="K26" s="67"/>
      <c r="L26" s="249"/>
      <c r="M26" s="132"/>
      <c r="N26" s="67"/>
      <c r="O26" s="67"/>
      <c r="P26" s="58"/>
      <c r="Q26" s="192"/>
      <c r="R26" s="67"/>
      <c r="S26" s="67"/>
      <c r="T26" s="280"/>
      <c r="U26" s="132"/>
      <c r="V26" s="67"/>
      <c r="W26" s="67"/>
      <c r="X26" s="264"/>
      <c r="Y26" s="284"/>
      <c r="Z26" s="282"/>
      <c r="AA26" s="282"/>
      <c r="AB26" s="58"/>
      <c r="AC26" s="55">
        <v>1</v>
      </c>
      <c r="AD26" s="56">
        <v>15</v>
      </c>
      <c r="AE26" s="56">
        <v>2</v>
      </c>
      <c r="AF26" s="58">
        <f t="shared" ref="AF26:AF27" si="4">+AC26*AD26+AE26</f>
        <v>17</v>
      </c>
      <c r="AG26" s="55"/>
      <c r="AH26" s="56"/>
      <c r="AI26" s="56"/>
      <c r="AJ26" s="58"/>
      <c r="AK26" s="55"/>
      <c r="AL26" s="56"/>
      <c r="AM26" s="56"/>
      <c r="AN26" s="58"/>
      <c r="AO26" s="55"/>
      <c r="AP26" s="56"/>
      <c r="AQ26" s="56"/>
      <c r="AR26" s="58"/>
      <c r="AS26" s="55"/>
      <c r="AT26" s="56"/>
      <c r="AU26" s="56"/>
      <c r="AV26" s="58"/>
      <c r="AW26" s="247"/>
      <c r="AX26" s="248"/>
      <c r="AY26" s="248"/>
      <c r="AZ26" s="58"/>
      <c r="BA26" s="68"/>
      <c r="BB26" s="56"/>
      <c r="BC26" s="56"/>
      <c r="BD26" s="150"/>
      <c r="BE26" s="55"/>
      <c r="BF26" s="56"/>
      <c r="BG26" s="56"/>
      <c r="BH26" s="58"/>
      <c r="BI26" s="55"/>
      <c r="BJ26" s="56"/>
      <c r="BK26" s="56"/>
      <c r="BL26" s="58"/>
      <c r="BM26" s="55"/>
      <c r="BN26" s="56"/>
      <c r="BO26" s="56"/>
      <c r="BP26" s="58"/>
      <c r="BQ26" s="55"/>
      <c r="BR26" s="56"/>
      <c r="BS26" s="56"/>
      <c r="BT26" s="58"/>
      <c r="BU26" s="55"/>
      <c r="BV26" s="56"/>
      <c r="BW26" s="56"/>
      <c r="BX26" s="58"/>
      <c r="BY26" s="68"/>
      <c r="BZ26" s="56"/>
      <c r="CA26" s="56"/>
      <c r="CB26" s="58"/>
      <c r="CC26" s="55"/>
      <c r="CD26" s="56"/>
      <c r="CE26" s="56"/>
      <c r="CF26" s="58"/>
      <c r="CG26" s="247"/>
      <c r="CH26" s="248"/>
      <c r="CI26" s="248"/>
      <c r="CJ26" s="58"/>
      <c r="CK26" s="191"/>
      <c r="CL26" s="67"/>
      <c r="CM26" s="67"/>
      <c r="CN26" s="264"/>
      <c r="CO26" s="132"/>
      <c r="CP26" s="67"/>
      <c r="CQ26" s="67"/>
      <c r="CR26" s="264"/>
      <c r="CS26" s="132"/>
      <c r="CT26" s="67"/>
      <c r="CU26" s="67"/>
      <c r="CV26" s="264"/>
      <c r="CW26" s="65"/>
      <c r="CX26" s="65"/>
      <c r="CY26" s="65"/>
      <c r="CZ26" s="65"/>
      <c r="DA26" s="65"/>
      <c r="DB26" s="65"/>
      <c r="DC26" s="65"/>
      <c r="DD26" s="65"/>
      <c r="DE26" s="65"/>
      <c r="DF26" s="65"/>
      <c r="DG26" s="65"/>
      <c r="DH26" s="65"/>
      <c r="DI26" s="65"/>
      <c r="DJ26" s="65"/>
      <c r="DK26" s="65"/>
      <c r="DL26" s="65"/>
      <c r="DM26" s="65"/>
      <c r="DN26" s="65"/>
      <c r="DO26" s="65"/>
      <c r="DP26" s="65"/>
      <c r="DQ26" s="65"/>
      <c r="DR26" s="65"/>
      <c r="DS26" s="65"/>
      <c r="DT26" s="65"/>
      <c r="DU26" s="65"/>
      <c r="DV26" s="65"/>
      <c r="DW26" s="65"/>
      <c r="DX26" s="65"/>
      <c r="DY26" s="65"/>
      <c r="DZ26" s="65"/>
      <c r="EA26" s="65"/>
      <c r="EB26" s="65"/>
      <c r="EC26" s="65"/>
      <c r="ED26" s="65"/>
      <c r="EE26" s="65"/>
      <c r="EF26" s="65"/>
      <c r="EG26" s="65"/>
      <c r="EH26" s="65"/>
      <c r="EI26" s="65"/>
      <c r="EJ26" s="65"/>
      <c r="EK26" s="65"/>
      <c r="EL26" s="65"/>
      <c r="EM26" s="65"/>
      <c r="EN26" s="65"/>
      <c r="EO26" s="65"/>
      <c r="EP26" s="65"/>
      <c r="EQ26" s="65"/>
      <c r="ER26" s="65"/>
      <c r="ES26" s="65"/>
      <c r="ET26" s="65"/>
      <c r="EU26" s="65"/>
      <c r="EV26" s="65"/>
      <c r="EW26" s="65"/>
      <c r="EX26" s="65"/>
      <c r="EY26" s="65"/>
      <c r="EZ26" s="65"/>
      <c r="FA26" s="65"/>
      <c r="FB26" s="65"/>
      <c r="FC26" s="65"/>
      <c r="FD26" s="65"/>
      <c r="FE26" s="65"/>
      <c r="FF26" s="65"/>
      <c r="FG26" s="65"/>
      <c r="FH26" s="65"/>
      <c r="FI26" s="65"/>
      <c r="FJ26" s="65"/>
      <c r="FK26" s="65"/>
      <c r="FL26" s="65"/>
      <c r="FM26" s="65"/>
      <c r="FN26" s="65"/>
      <c r="FO26" s="65"/>
      <c r="FP26" s="65"/>
      <c r="FQ26" s="65"/>
      <c r="FR26" s="65"/>
      <c r="FS26" s="65"/>
      <c r="FT26" s="65"/>
      <c r="FU26" s="65"/>
      <c r="FV26" s="65"/>
      <c r="FW26" s="65"/>
      <c r="FX26" s="65"/>
      <c r="FY26" s="65"/>
      <c r="FZ26" s="65"/>
      <c r="GA26" s="65"/>
      <c r="GB26" s="65"/>
      <c r="GC26" s="65"/>
      <c r="GD26" s="65"/>
      <c r="GE26" s="65"/>
      <c r="GF26" s="65"/>
      <c r="GG26" s="65"/>
      <c r="GH26" s="65"/>
      <c r="GI26" s="65"/>
      <c r="GJ26" s="65"/>
      <c r="GK26" s="65"/>
      <c r="GL26" s="65"/>
      <c r="GM26" s="65"/>
      <c r="GN26" s="65"/>
      <c r="GO26" s="65"/>
      <c r="GP26" s="65"/>
      <c r="GQ26" s="65"/>
      <c r="GR26" s="65"/>
      <c r="GS26" s="65"/>
      <c r="GT26" s="65"/>
      <c r="GU26" s="65"/>
      <c r="GV26" s="65"/>
      <c r="GW26" s="65"/>
      <c r="GX26" s="65"/>
      <c r="GY26" s="65"/>
      <c r="GZ26" s="65"/>
    </row>
    <row r="27" spans="1:208" s="63" customFormat="1" x14ac:dyDescent="0.25">
      <c r="A27" s="314">
        <v>20</v>
      </c>
      <c r="B27" s="153" t="s">
        <v>253</v>
      </c>
      <c r="C27" s="57">
        <v>1995</v>
      </c>
      <c r="D27" s="250">
        <f>SUM(H27+L27+P27+CN27+CR27+CV27+T27+X27+AN27+AF27)</f>
        <v>16</v>
      </c>
      <c r="E27" s="191"/>
      <c r="F27" s="67"/>
      <c r="G27" s="67"/>
      <c r="H27" s="264"/>
      <c r="I27" s="132"/>
      <c r="J27" s="67"/>
      <c r="K27" s="67"/>
      <c r="L27" s="249"/>
      <c r="M27" s="132"/>
      <c r="N27" s="67"/>
      <c r="O27" s="67"/>
      <c r="P27" s="58"/>
      <c r="Q27" s="192"/>
      <c r="R27" s="67"/>
      <c r="S27" s="67"/>
      <c r="T27" s="280"/>
      <c r="U27" s="132"/>
      <c r="V27" s="67"/>
      <c r="W27" s="67"/>
      <c r="X27" s="264"/>
      <c r="Y27" s="284"/>
      <c r="Z27" s="282"/>
      <c r="AA27" s="282"/>
      <c r="AB27" s="58"/>
      <c r="AC27" s="55">
        <v>1</v>
      </c>
      <c r="AD27" s="56">
        <v>15</v>
      </c>
      <c r="AE27" s="56">
        <v>1</v>
      </c>
      <c r="AF27" s="58">
        <f t="shared" si="4"/>
        <v>16</v>
      </c>
      <c r="AG27" s="55"/>
      <c r="AH27" s="56"/>
      <c r="AI27" s="56"/>
      <c r="AJ27" s="58"/>
      <c r="AK27" s="55"/>
      <c r="AL27" s="56"/>
      <c r="AM27" s="56"/>
      <c r="AN27" s="58"/>
      <c r="AO27" s="55"/>
      <c r="AP27" s="56"/>
      <c r="AQ27" s="56"/>
      <c r="AR27" s="58"/>
      <c r="AS27" s="55"/>
      <c r="AT27" s="56"/>
      <c r="AU27" s="56"/>
      <c r="AV27" s="58"/>
      <c r="AW27" s="247"/>
      <c r="AX27" s="248"/>
      <c r="AY27" s="248"/>
      <c r="AZ27" s="58"/>
      <c r="BA27" s="68"/>
      <c r="BB27" s="56"/>
      <c r="BC27" s="56"/>
      <c r="BD27" s="150"/>
      <c r="BE27" s="55"/>
      <c r="BF27" s="56"/>
      <c r="BG27" s="56"/>
      <c r="BH27" s="58"/>
      <c r="BI27" s="55"/>
      <c r="BJ27" s="56"/>
      <c r="BK27" s="56"/>
      <c r="BL27" s="58"/>
      <c r="BM27" s="55"/>
      <c r="BN27" s="56"/>
      <c r="BO27" s="56"/>
      <c r="BP27" s="58"/>
      <c r="BQ27" s="55"/>
      <c r="BR27" s="56"/>
      <c r="BS27" s="56"/>
      <c r="BT27" s="58"/>
      <c r="BU27" s="55"/>
      <c r="BV27" s="56"/>
      <c r="BW27" s="56"/>
      <c r="BX27" s="58"/>
      <c r="BY27" s="68"/>
      <c r="BZ27" s="56"/>
      <c r="CA27" s="56"/>
      <c r="CB27" s="58"/>
      <c r="CC27" s="55"/>
      <c r="CD27" s="56"/>
      <c r="CE27" s="56"/>
      <c r="CF27" s="58"/>
      <c r="CG27" s="247"/>
      <c r="CH27" s="248"/>
      <c r="CI27" s="248"/>
      <c r="CJ27" s="58"/>
      <c r="CK27" s="191"/>
      <c r="CL27" s="67"/>
      <c r="CM27" s="67"/>
      <c r="CN27" s="264"/>
      <c r="CO27" s="132"/>
      <c r="CP27" s="67"/>
      <c r="CQ27" s="67"/>
      <c r="CR27" s="264"/>
      <c r="CS27" s="132"/>
      <c r="CT27" s="67"/>
      <c r="CU27" s="67"/>
      <c r="CV27" s="264"/>
      <c r="CW27" s="65"/>
      <c r="CX27" s="65"/>
      <c r="CY27" s="65"/>
      <c r="CZ27" s="65"/>
      <c r="DA27" s="65"/>
      <c r="DB27" s="65"/>
      <c r="DC27" s="65"/>
      <c r="DD27" s="65"/>
      <c r="DE27" s="65"/>
      <c r="DF27" s="65"/>
      <c r="DG27" s="65"/>
      <c r="DH27" s="65"/>
      <c r="DI27" s="65"/>
      <c r="DJ27" s="65"/>
      <c r="DK27" s="65"/>
      <c r="DL27" s="65"/>
      <c r="DM27" s="65"/>
      <c r="DN27" s="65"/>
      <c r="DO27" s="65"/>
      <c r="DP27" s="65"/>
      <c r="DQ27" s="65"/>
      <c r="DR27" s="65"/>
      <c r="DS27" s="65"/>
      <c r="DT27" s="65"/>
      <c r="DU27" s="65"/>
      <c r="DV27" s="65"/>
      <c r="DW27" s="65"/>
      <c r="DX27" s="65"/>
      <c r="DY27" s="65"/>
      <c r="DZ27" s="65"/>
      <c r="EA27" s="65"/>
      <c r="EB27" s="65"/>
      <c r="EC27" s="65"/>
      <c r="ED27" s="65"/>
      <c r="EE27" s="65"/>
      <c r="EF27" s="65"/>
      <c r="EG27" s="65"/>
      <c r="EH27" s="65"/>
      <c r="EI27" s="65"/>
      <c r="EJ27" s="65"/>
      <c r="EK27" s="65"/>
      <c r="EL27" s="65"/>
      <c r="EM27" s="65"/>
      <c r="EN27" s="65"/>
      <c r="EO27" s="65"/>
      <c r="EP27" s="65"/>
      <c r="EQ27" s="65"/>
      <c r="ER27" s="65"/>
      <c r="ES27" s="65"/>
      <c r="ET27" s="65"/>
      <c r="EU27" s="65"/>
      <c r="EV27" s="65"/>
      <c r="EW27" s="65"/>
      <c r="EX27" s="65"/>
      <c r="EY27" s="65"/>
      <c r="EZ27" s="65"/>
      <c r="FA27" s="65"/>
      <c r="FB27" s="65"/>
      <c r="FC27" s="65"/>
      <c r="FD27" s="65"/>
      <c r="FE27" s="65"/>
      <c r="FF27" s="65"/>
      <c r="FG27" s="65"/>
      <c r="FH27" s="65"/>
      <c r="FI27" s="65"/>
      <c r="FJ27" s="65"/>
      <c r="FK27" s="65"/>
      <c r="FL27" s="65"/>
      <c r="FM27" s="65"/>
      <c r="FN27" s="65"/>
      <c r="FO27" s="65"/>
      <c r="FP27" s="65"/>
      <c r="FQ27" s="65"/>
      <c r="FR27" s="65"/>
      <c r="FS27" s="65"/>
      <c r="FT27" s="65"/>
      <c r="FU27" s="65"/>
      <c r="FV27" s="65"/>
      <c r="FW27" s="65"/>
      <c r="FX27" s="65"/>
      <c r="FY27" s="65"/>
      <c r="FZ27" s="65"/>
      <c r="GA27" s="65"/>
      <c r="GB27" s="65"/>
      <c r="GC27" s="65"/>
      <c r="GD27" s="65"/>
      <c r="GE27" s="65"/>
      <c r="GF27" s="65"/>
      <c r="GG27" s="65"/>
      <c r="GH27" s="65"/>
      <c r="GI27" s="65"/>
      <c r="GJ27" s="65"/>
      <c r="GK27" s="65"/>
      <c r="GL27" s="65"/>
      <c r="GM27" s="65"/>
      <c r="GN27" s="65"/>
      <c r="GO27" s="65"/>
      <c r="GP27" s="65"/>
      <c r="GQ27" s="65"/>
      <c r="GR27" s="65"/>
      <c r="GS27" s="65"/>
      <c r="GT27" s="65"/>
      <c r="GU27" s="65"/>
      <c r="GV27" s="65"/>
      <c r="GW27" s="65"/>
      <c r="GX27" s="65"/>
      <c r="GY27" s="65"/>
      <c r="GZ27" s="65"/>
    </row>
    <row r="28" spans="1:208" s="63" customFormat="1" x14ac:dyDescent="0.25">
      <c r="A28" s="314">
        <v>20</v>
      </c>
      <c r="B28" s="153" t="s">
        <v>350</v>
      </c>
      <c r="C28" s="57">
        <v>2002</v>
      </c>
      <c r="D28" s="250">
        <f>SUM(H28+L28+P28+CN28+CR28+CV28+T28+X28+AN28+AF28+AJ28)</f>
        <v>16</v>
      </c>
      <c r="E28" s="191"/>
      <c r="F28" s="67"/>
      <c r="G28" s="67"/>
      <c r="H28" s="264"/>
      <c r="I28" s="132"/>
      <c r="J28" s="67"/>
      <c r="K28" s="67"/>
      <c r="L28" s="249"/>
      <c r="M28" s="132"/>
      <c r="N28" s="67"/>
      <c r="O28" s="67"/>
      <c r="P28" s="58"/>
      <c r="Q28" s="192"/>
      <c r="R28" s="67"/>
      <c r="S28" s="67"/>
      <c r="T28" s="280"/>
      <c r="U28" s="132"/>
      <c r="V28" s="67"/>
      <c r="W28" s="67"/>
      <c r="X28" s="264"/>
      <c r="Y28" s="284"/>
      <c r="Z28" s="282"/>
      <c r="AA28" s="282"/>
      <c r="AB28" s="58"/>
      <c r="AC28" s="55"/>
      <c r="AD28" s="56"/>
      <c r="AE28" s="56"/>
      <c r="AF28" s="58"/>
      <c r="AG28" s="55">
        <v>1</v>
      </c>
      <c r="AH28" s="56">
        <v>14</v>
      </c>
      <c r="AI28" s="56">
        <v>2</v>
      </c>
      <c r="AJ28" s="58">
        <f t="shared" ref="AJ28" si="5">+AG28*AH28+AI28</f>
        <v>16</v>
      </c>
      <c r="AK28" s="55"/>
      <c r="AL28" s="56"/>
      <c r="AM28" s="56"/>
      <c r="AN28" s="58"/>
      <c r="AO28" s="55"/>
      <c r="AP28" s="56"/>
      <c r="AQ28" s="56"/>
      <c r="AR28" s="58"/>
      <c r="AS28" s="55"/>
      <c r="AT28" s="56"/>
      <c r="AU28" s="56"/>
      <c r="AV28" s="58"/>
      <c r="AW28" s="247"/>
      <c r="AX28" s="248"/>
      <c r="AY28" s="248"/>
      <c r="AZ28" s="58"/>
      <c r="BA28" s="68"/>
      <c r="BB28" s="56"/>
      <c r="BC28" s="56"/>
      <c r="BD28" s="150"/>
      <c r="BE28" s="55"/>
      <c r="BF28" s="56"/>
      <c r="BG28" s="56"/>
      <c r="BH28" s="58"/>
      <c r="BI28" s="55"/>
      <c r="BJ28" s="56"/>
      <c r="BK28" s="56"/>
      <c r="BL28" s="58"/>
      <c r="BM28" s="55"/>
      <c r="BN28" s="56"/>
      <c r="BO28" s="56"/>
      <c r="BP28" s="58"/>
      <c r="BQ28" s="55"/>
      <c r="BR28" s="56"/>
      <c r="BS28" s="56"/>
      <c r="BT28" s="58"/>
      <c r="BU28" s="55"/>
      <c r="BV28" s="56"/>
      <c r="BW28" s="56"/>
      <c r="BX28" s="58"/>
      <c r="BY28" s="68"/>
      <c r="BZ28" s="56"/>
      <c r="CA28" s="56"/>
      <c r="CB28" s="58"/>
      <c r="CC28" s="55"/>
      <c r="CD28" s="56"/>
      <c r="CE28" s="56"/>
      <c r="CF28" s="58"/>
      <c r="CG28" s="247"/>
      <c r="CH28" s="248"/>
      <c r="CI28" s="248"/>
      <c r="CJ28" s="58"/>
      <c r="CK28" s="191"/>
      <c r="CL28" s="67"/>
      <c r="CM28" s="67"/>
      <c r="CN28" s="264"/>
      <c r="CO28" s="132"/>
      <c r="CP28" s="67"/>
      <c r="CQ28" s="67"/>
      <c r="CR28" s="264"/>
      <c r="CS28" s="132"/>
      <c r="CT28" s="67"/>
      <c r="CU28" s="67"/>
      <c r="CV28" s="264"/>
      <c r="CW28" s="65"/>
      <c r="CX28" s="65"/>
      <c r="CY28" s="65"/>
      <c r="CZ28" s="65"/>
      <c r="DA28" s="65"/>
      <c r="DB28" s="65"/>
      <c r="DC28" s="65"/>
      <c r="DD28" s="65"/>
      <c r="DE28" s="65"/>
      <c r="DF28" s="65"/>
      <c r="DG28" s="65"/>
      <c r="DH28" s="65"/>
      <c r="DI28" s="65"/>
      <c r="DJ28" s="65"/>
      <c r="DK28" s="65"/>
      <c r="DL28" s="65"/>
      <c r="DM28" s="65"/>
      <c r="DN28" s="65"/>
      <c r="DO28" s="65"/>
      <c r="DP28" s="65"/>
      <c r="DQ28" s="65"/>
      <c r="DR28" s="65"/>
      <c r="DS28" s="65"/>
      <c r="DT28" s="65"/>
      <c r="DU28" s="65"/>
      <c r="DV28" s="65"/>
      <c r="DW28" s="65"/>
      <c r="DX28" s="65"/>
      <c r="DY28" s="65"/>
      <c r="DZ28" s="65"/>
      <c r="EA28" s="65"/>
      <c r="EB28" s="65"/>
      <c r="EC28" s="65"/>
      <c r="ED28" s="65"/>
      <c r="EE28" s="65"/>
      <c r="EF28" s="65"/>
      <c r="EG28" s="65"/>
      <c r="EH28" s="65"/>
      <c r="EI28" s="65"/>
      <c r="EJ28" s="65"/>
      <c r="EK28" s="65"/>
      <c r="EL28" s="65"/>
      <c r="EM28" s="65"/>
      <c r="EN28" s="65"/>
      <c r="EO28" s="65"/>
      <c r="EP28" s="65"/>
      <c r="EQ28" s="65"/>
      <c r="ER28" s="65"/>
      <c r="ES28" s="65"/>
      <c r="ET28" s="65"/>
      <c r="EU28" s="65"/>
      <c r="EV28" s="65"/>
      <c r="EW28" s="65"/>
      <c r="EX28" s="65"/>
      <c r="EY28" s="65"/>
      <c r="EZ28" s="65"/>
      <c r="FA28" s="65"/>
      <c r="FB28" s="65"/>
      <c r="FC28" s="65"/>
      <c r="FD28" s="65"/>
      <c r="FE28" s="65"/>
      <c r="FF28" s="65"/>
      <c r="FG28" s="65"/>
      <c r="FH28" s="65"/>
      <c r="FI28" s="65"/>
      <c r="FJ28" s="65"/>
      <c r="FK28" s="65"/>
      <c r="FL28" s="65"/>
      <c r="FM28" s="65"/>
      <c r="FN28" s="65"/>
      <c r="FO28" s="65"/>
      <c r="FP28" s="65"/>
      <c r="FQ28" s="65"/>
      <c r="FR28" s="65"/>
      <c r="FS28" s="65"/>
      <c r="FT28" s="65"/>
      <c r="FU28" s="65"/>
      <c r="FV28" s="65"/>
      <c r="FW28" s="65"/>
      <c r="FX28" s="65"/>
      <c r="FY28" s="65"/>
      <c r="FZ28" s="65"/>
      <c r="GA28" s="65"/>
      <c r="GB28" s="65"/>
      <c r="GC28" s="65"/>
      <c r="GD28" s="65"/>
      <c r="GE28" s="65"/>
      <c r="GF28" s="65"/>
      <c r="GG28" s="65"/>
      <c r="GH28" s="65"/>
      <c r="GI28" s="65"/>
      <c r="GJ28" s="65"/>
      <c r="GK28" s="65"/>
      <c r="GL28" s="65"/>
      <c r="GM28" s="65"/>
      <c r="GN28" s="65"/>
      <c r="GO28" s="65"/>
      <c r="GP28" s="65"/>
      <c r="GQ28" s="65"/>
      <c r="GR28" s="65"/>
      <c r="GS28" s="65"/>
      <c r="GT28" s="65"/>
      <c r="GU28" s="65"/>
      <c r="GV28" s="65"/>
      <c r="GW28" s="65"/>
      <c r="GX28" s="65"/>
      <c r="GY28" s="65"/>
      <c r="GZ28" s="65"/>
    </row>
    <row r="29" spans="1:208" s="63" customFormat="1" x14ac:dyDescent="0.25">
      <c r="A29" s="183">
        <v>21</v>
      </c>
      <c r="B29" s="125" t="s">
        <v>315</v>
      </c>
      <c r="C29" s="61">
        <v>1989</v>
      </c>
      <c r="D29" s="207">
        <f>SUM(H29+L29+P29+CN29+CR29+CV29+T29+X29+AN29)</f>
        <v>15</v>
      </c>
      <c r="E29" s="132"/>
      <c r="F29" s="67"/>
      <c r="G29" s="67"/>
      <c r="H29" s="264"/>
      <c r="I29" s="132"/>
      <c r="J29" s="67"/>
      <c r="K29" s="67"/>
      <c r="L29" s="150"/>
      <c r="M29" s="132"/>
      <c r="N29" s="67"/>
      <c r="O29" s="67"/>
      <c r="P29" s="58"/>
      <c r="Q29" s="192">
        <v>1</v>
      </c>
      <c r="R29" s="67">
        <v>14</v>
      </c>
      <c r="S29" s="67">
        <v>1</v>
      </c>
      <c r="T29" s="250">
        <f t="shared" ref="T29:T33" si="6">Q29*R29+S29</f>
        <v>15</v>
      </c>
      <c r="U29" s="132"/>
      <c r="V29" s="67"/>
      <c r="W29" s="67"/>
      <c r="X29" s="264"/>
      <c r="Y29" s="284"/>
      <c r="Z29" s="282"/>
      <c r="AA29" s="282"/>
      <c r="AB29" s="58"/>
      <c r="AC29" s="55"/>
      <c r="AD29" s="56"/>
      <c r="AE29" s="56"/>
      <c r="AF29" s="58"/>
      <c r="AG29" s="55"/>
      <c r="AH29" s="56"/>
      <c r="AI29" s="56"/>
      <c r="AJ29" s="58"/>
      <c r="AK29" s="55"/>
      <c r="AL29" s="56"/>
      <c r="AM29" s="56"/>
      <c r="AN29" s="58"/>
      <c r="AO29" s="55"/>
      <c r="AP29" s="56"/>
      <c r="AQ29" s="56"/>
      <c r="AR29" s="58"/>
      <c r="AS29" s="55"/>
      <c r="AT29" s="56"/>
      <c r="AU29" s="56"/>
      <c r="AV29" s="58"/>
      <c r="AW29" s="247"/>
      <c r="AX29" s="248"/>
      <c r="AY29" s="248"/>
      <c r="AZ29" s="58"/>
      <c r="BA29" s="68"/>
      <c r="BB29" s="56"/>
      <c r="BC29" s="56"/>
      <c r="BD29" s="150"/>
      <c r="BE29" s="55"/>
      <c r="BF29" s="56"/>
      <c r="BG29" s="56"/>
      <c r="BH29" s="58"/>
      <c r="BI29" s="55"/>
      <c r="BJ29" s="56"/>
      <c r="BK29" s="56"/>
      <c r="BL29" s="58"/>
      <c r="BM29" s="55"/>
      <c r="BN29" s="56"/>
      <c r="BO29" s="56"/>
      <c r="BP29" s="58"/>
      <c r="BQ29" s="55"/>
      <c r="BR29" s="56"/>
      <c r="BS29" s="56"/>
      <c r="BT29" s="58"/>
      <c r="BU29" s="55"/>
      <c r="BV29" s="56"/>
      <c r="BW29" s="56"/>
      <c r="BX29" s="58"/>
      <c r="BY29" s="68"/>
      <c r="BZ29" s="56"/>
      <c r="CA29" s="56"/>
      <c r="CB29" s="58"/>
      <c r="CC29" s="55"/>
      <c r="CD29" s="56"/>
      <c r="CE29" s="56"/>
      <c r="CF29" s="58"/>
      <c r="CG29" s="247"/>
      <c r="CH29" s="248"/>
      <c r="CI29" s="248"/>
      <c r="CJ29" s="58"/>
      <c r="CK29" s="191"/>
      <c r="CL29" s="67"/>
      <c r="CM29" s="67"/>
      <c r="CN29" s="264"/>
      <c r="CO29" s="132"/>
      <c r="CP29" s="67"/>
      <c r="CQ29" s="67"/>
      <c r="CR29" s="264"/>
      <c r="CS29" s="132"/>
      <c r="CT29" s="67"/>
      <c r="CU29" s="67"/>
      <c r="CV29" s="264"/>
      <c r="CW29" s="65"/>
      <c r="CX29" s="65"/>
      <c r="CY29" s="65"/>
      <c r="CZ29" s="65"/>
      <c r="DA29" s="65"/>
      <c r="DB29" s="65"/>
      <c r="DC29" s="65"/>
      <c r="DD29" s="65"/>
      <c r="DE29" s="65"/>
      <c r="DF29" s="65"/>
      <c r="DG29" s="65"/>
      <c r="DH29" s="65"/>
      <c r="DI29" s="65"/>
      <c r="DJ29" s="65"/>
      <c r="DK29" s="65"/>
      <c r="DL29" s="65"/>
      <c r="DM29" s="65"/>
      <c r="DN29" s="65"/>
      <c r="DO29" s="65"/>
      <c r="DP29" s="65"/>
      <c r="DQ29" s="65"/>
      <c r="DR29" s="65"/>
      <c r="DS29" s="65"/>
      <c r="DT29" s="65"/>
      <c r="DU29" s="65"/>
      <c r="DV29" s="65"/>
      <c r="DW29" s="65"/>
      <c r="DX29" s="65"/>
      <c r="DY29" s="65"/>
      <c r="DZ29" s="65"/>
      <c r="EA29" s="65"/>
      <c r="EB29" s="65"/>
      <c r="EC29" s="65"/>
      <c r="ED29" s="65"/>
      <c r="EE29" s="65"/>
      <c r="EF29" s="65"/>
      <c r="EG29" s="65"/>
      <c r="EH29" s="65"/>
      <c r="EI29" s="65"/>
      <c r="EJ29" s="65"/>
      <c r="EK29" s="65"/>
      <c r="EL29" s="65"/>
      <c r="EM29" s="65"/>
      <c r="EN29" s="65"/>
      <c r="EO29" s="65"/>
      <c r="EP29" s="65"/>
      <c r="EQ29" s="65"/>
      <c r="ER29" s="65"/>
      <c r="ES29" s="65"/>
      <c r="ET29" s="65"/>
      <c r="EU29" s="65"/>
      <c r="EV29" s="65"/>
      <c r="EW29" s="65"/>
      <c r="EX29" s="65"/>
      <c r="EY29" s="65"/>
      <c r="EZ29" s="65"/>
      <c r="FA29" s="65"/>
      <c r="FB29" s="65"/>
      <c r="FC29" s="65"/>
      <c r="FD29" s="65"/>
      <c r="FE29" s="65"/>
      <c r="FF29" s="65"/>
      <c r="FG29" s="65"/>
      <c r="FH29" s="65"/>
      <c r="FI29" s="65"/>
      <c r="FJ29" s="65"/>
      <c r="FK29" s="65"/>
      <c r="FL29" s="65"/>
      <c r="FM29" s="65"/>
      <c r="FN29" s="65"/>
      <c r="FO29" s="65"/>
      <c r="FP29" s="65"/>
      <c r="FQ29" s="65"/>
      <c r="FR29" s="65"/>
      <c r="FS29" s="65"/>
      <c r="FT29" s="65"/>
      <c r="FU29" s="65"/>
      <c r="FV29" s="65"/>
      <c r="FW29" s="65"/>
      <c r="FX29" s="65"/>
      <c r="FY29" s="65"/>
      <c r="FZ29" s="65"/>
      <c r="GA29" s="65"/>
      <c r="GB29" s="65"/>
      <c r="GC29" s="65"/>
      <c r="GD29" s="65"/>
      <c r="GE29" s="65"/>
      <c r="GF29" s="65"/>
      <c r="GG29" s="65"/>
      <c r="GH29" s="65"/>
      <c r="GI29" s="65"/>
      <c r="GJ29" s="65"/>
      <c r="GK29" s="65"/>
      <c r="GL29" s="65"/>
      <c r="GM29" s="65"/>
      <c r="GN29" s="65"/>
      <c r="GO29" s="65"/>
      <c r="GP29" s="65"/>
      <c r="GQ29" s="65"/>
      <c r="GR29" s="65"/>
      <c r="GS29" s="65"/>
      <c r="GT29" s="65"/>
      <c r="GU29" s="65"/>
      <c r="GV29" s="65"/>
      <c r="GW29" s="65"/>
      <c r="GX29" s="65"/>
      <c r="GY29" s="65"/>
      <c r="GZ29" s="65"/>
    </row>
    <row r="30" spans="1:208" s="63" customFormat="1" x14ac:dyDescent="0.25">
      <c r="A30" s="183">
        <v>22</v>
      </c>
      <c r="B30" s="125" t="s">
        <v>311</v>
      </c>
      <c r="C30" s="61">
        <v>1990</v>
      </c>
      <c r="D30" s="207">
        <f>SUM(H30+L30+P30+CN30+CR30+CV30+T30+X30+AN30)</f>
        <v>14</v>
      </c>
      <c r="E30" s="55"/>
      <c r="F30" s="56"/>
      <c r="G30" s="56"/>
      <c r="H30" s="58"/>
      <c r="I30" s="55"/>
      <c r="J30" s="56"/>
      <c r="K30" s="56"/>
      <c r="L30" s="150"/>
      <c r="M30" s="55">
        <v>1</v>
      </c>
      <c r="N30" s="56">
        <v>14</v>
      </c>
      <c r="O30" s="56"/>
      <c r="P30" s="58">
        <f>M30*N30+O30</f>
        <v>14</v>
      </c>
      <c r="Q30" s="59"/>
      <c r="R30" s="56"/>
      <c r="S30" s="56"/>
      <c r="T30" s="250"/>
      <c r="U30" s="55"/>
      <c r="V30" s="56"/>
      <c r="W30" s="56"/>
      <c r="X30" s="58"/>
      <c r="Y30" s="284"/>
      <c r="Z30" s="282"/>
      <c r="AA30" s="282"/>
      <c r="AB30" s="58"/>
      <c r="AC30" s="55"/>
      <c r="AD30" s="56"/>
      <c r="AE30" s="56"/>
      <c r="AF30" s="58"/>
      <c r="AG30" s="55"/>
      <c r="AH30" s="56"/>
      <c r="AI30" s="56"/>
      <c r="AJ30" s="58"/>
      <c r="AK30" s="55"/>
      <c r="AL30" s="56"/>
      <c r="AM30" s="56"/>
      <c r="AN30" s="58"/>
      <c r="AO30" s="55"/>
      <c r="AP30" s="56"/>
      <c r="AQ30" s="56"/>
      <c r="AR30" s="58"/>
      <c r="AS30" s="55"/>
      <c r="AT30" s="56"/>
      <c r="AU30" s="56"/>
      <c r="AV30" s="58"/>
      <c r="AW30" s="247"/>
      <c r="AX30" s="248"/>
      <c r="AY30" s="248"/>
      <c r="AZ30" s="58"/>
      <c r="BA30" s="68"/>
      <c r="BB30" s="56"/>
      <c r="BC30" s="56"/>
      <c r="BD30" s="150"/>
      <c r="BE30" s="55"/>
      <c r="BF30" s="56"/>
      <c r="BG30" s="56"/>
      <c r="BH30" s="58"/>
      <c r="BI30" s="55"/>
      <c r="BJ30" s="56"/>
      <c r="BK30" s="56"/>
      <c r="BL30" s="58"/>
      <c r="BM30" s="55"/>
      <c r="BN30" s="56"/>
      <c r="BO30" s="56"/>
      <c r="BP30" s="58"/>
      <c r="BQ30" s="55"/>
      <c r="BR30" s="56"/>
      <c r="BS30" s="56"/>
      <c r="BT30" s="58"/>
      <c r="BU30" s="55"/>
      <c r="BV30" s="56"/>
      <c r="BW30" s="56"/>
      <c r="BX30" s="58"/>
      <c r="BY30" s="68"/>
      <c r="BZ30" s="56"/>
      <c r="CA30" s="56"/>
      <c r="CB30" s="58"/>
      <c r="CC30" s="55"/>
      <c r="CD30" s="56"/>
      <c r="CE30" s="56"/>
      <c r="CF30" s="58"/>
      <c r="CG30" s="247"/>
      <c r="CH30" s="248"/>
      <c r="CI30" s="248"/>
      <c r="CJ30" s="58"/>
      <c r="CK30" s="191"/>
      <c r="CL30" s="67"/>
      <c r="CM30" s="67"/>
      <c r="CN30" s="264"/>
      <c r="CO30" s="132"/>
      <c r="CP30" s="67"/>
      <c r="CQ30" s="67"/>
      <c r="CR30" s="264"/>
      <c r="CS30" s="132"/>
      <c r="CT30" s="67"/>
      <c r="CU30" s="67"/>
      <c r="CV30" s="264"/>
      <c r="CW30" s="65"/>
      <c r="CX30" s="65"/>
      <c r="CY30" s="65"/>
      <c r="CZ30" s="65"/>
      <c r="DA30" s="65"/>
      <c r="DB30" s="65"/>
      <c r="DC30" s="65"/>
      <c r="DD30" s="65"/>
      <c r="DE30" s="65"/>
      <c r="DF30" s="65"/>
      <c r="DG30" s="65"/>
      <c r="DH30" s="65"/>
      <c r="DI30" s="65"/>
      <c r="DJ30" s="65"/>
      <c r="DK30" s="65"/>
      <c r="DL30" s="65"/>
      <c r="DM30" s="65"/>
      <c r="DN30" s="65"/>
      <c r="DO30" s="65"/>
      <c r="DP30" s="65"/>
      <c r="DQ30" s="65"/>
      <c r="DR30" s="65"/>
      <c r="DS30" s="65"/>
      <c r="DT30" s="65"/>
      <c r="DU30" s="65"/>
      <c r="DV30" s="65"/>
      <c r="DW30" s="65"/>
      <c r="DX30" s="65"/>
      <c r="DY30" s="65"/>
      <c r="DZ30" s="65"/>
      <c r="EA30" s="65"/>
      <c r="EB30" s="65"/>
      <c r="EC30" s="65"/>
      <c r="ED30" s="65"/>
      <c r="EE30" s="65"/>
      <c r="EF30" s="65"/>
      <c r="EG30" s="65"/>
      <c r="EH30" s="65"/>
      <c r="EI30" s="65"/>
      <c r="EJ30" s="65"/>
      <c r="EK30" s="65"/>
      <c r="EL30" s="65"/>
      <c r="EM30" s="65"/>
      <c r="EN30" s="65"/>
      <c r="EO30" s="65"/>
      <c r="EP30" s="65"/>
      <c r="EQ30" s="65"/>
      <c r="ER30" s="65"/>
      <c r="ES30" s="65"/>
      <c r="ET30" s="65"/>
      <c r="EU30" s="65"/>
      <c r="EV30" s="65"/>
      <c r="EW30" s="65"/>
      <c r="EX30" s="65"/>
      <c r="EY30" s="65"/>
      <c r="EZ30" s="65"/>
      <c r="FA30" s="65"/>
      <c r="FB30" s="65"/>
      <c r="FC30" s="65"/>
      <c r="FD30" s="65"/>
      <c r="FE30" s="65"/>
      <c r="FF30" s="65"/>
      <c r="FG30" s="65"/>
      <c r="FH30" s="65"/>
      <c r="FI30" s="65"/>
      <c r="FJ30" s="65"/>
      <c r="FK30" s="65"/>
      <c r="FL30" s="65"/>
      <c r="FM30" s="65"/>
      <c r="FN30" s="65"/>
      <c r="FO30" s="65"/>
      <c r="FP30" s="65"/>
      <c r="FQ30" s="65"/>
      <c r="FR30" s="65"/>
      <c r="FS30" s="65"/>
      <c r="FT30" s="65"/>
      <c r="FU30" s="65"/>
      <c r="FV30" s="65"/>
      <c r="FW30" s="65"/>
      <c r="FX30" s="65"/>
      <c r="FY30" s="65"/>
      <c r="FZ30" s="65"/>
      <c r="GA30" s="65"/>
      <c r="GB30" s="65"/>
      <c r="GC30" s="65"/>
      <c r="GD30" s="65"/>
      <c r="GE30" s="65"/>
      <c r="GF30" s="65"/>
      <c r="GG30" s="65"/>
      <c r="GH30" s="65"/>
      <c r="GI30" s="65"/>
      <c r="GJ30" s="65"/>
      <c r="GK30" s="65"/>
      <c r="GL30" s="65"/>
      <c r="GM30" s="65"/>
      <c r="GN30" s="65"/>
      <c r="GO30" s="65"/>
      <c r="GP30" s="65"/>
      <c r="GQ30" s="65"/>
      <c r="GR30" s="65"/>
      <c r="GS30" s="65"/>
      <c r="GT30" s="65"/>
      <c r="GU30" s="65"/>
      <c r="GV30" s="65"/>
      <c r="GW30" s="65"/>
      <c r="GX30" s="65"/>
      <c r="GY30" s="65"/>
      <c r="GZ30" s="65"/>
    </row>
    <row r="31" spans="1:208" s="63" customFormat="1" x14ac:dyDescent="0.25">
      <c r="A31" s="183">
        <v>23</v>
      </c>
      <c r="B31" s="125" t="s">
        <v>339</v>
      </c>
      <c r="C31" s="61">
        <v>2001</v>
      </c>
      <c r="D31" s="207">
        <f>+AB31</f>
        <v>8.5</v>
      </c>
      <c r="E31" s="55"/>
      <c r="F31" s="56"/>
      <c r="G31" s="56"/>
      <c r="H31" s="58"/>
      <c r="I31" s="55"/>
      <c r="J31" s="56"/>
      <c r="K31" s="56"/>
      <c r="L31" s="150"/>
      <c r="M31" s="55"/>
      <c r="N31" s="56"/>
      <c r="O31" s="56"/>
      <c r="P31" s="58"/>
      <c r="Q31" s="59"/>
      <c r="R31" s="56"/>
      <c r="S31" s="56"/>
      <c r="T31" s="250"/>
      <c r="U31" s="55"/>
      <c r="V31" s="56"/>
      <c r="W31" s="56"/>
      <c r="X31" s="58"/>
      <c r="Y31" s="284">
        <v>1.5</v>
      </c>
      <c r="Z31" s="282">
        <v>5</v>
      </c>
      <c r="AA31" s="282">
        <v>1</v>
      </c>
      <c r="AB31" s="58">
        <f t="shared" ref="AB31:AB32" si="7">+Y31*Z31+AA31</f>
        <v>8.5</v>
      </c>
      <c r="AC31" s="55"/>
      <c r="AD31" s="56"/>
      <c r="AE31" s="56"/>
      <c r="AF31" s="58"/>
      <c r="AG31" s="55"/>
      <c r="AH31" s="56"/>
      <c r="AI31" s="56"/>
      <c r="AJ31" s="58"/>
      <c r="AK31" s="55"/>
      <c r="AL31" s="56"/>
      <c r="AM31" s="56"/>
      <c r="AN31" s="58"/>
      <c r="AO31" s="55"/>
      <c r="AP31" s="56"/>
      <c r="AQ31" s="56"/>
      <c r="AR31" s="58"/>
      <c r="AS31" s="55"/>
      <c r="AT31" s="56"/>
      <c r="AU31" s="56"/>
      <c r="AV31" s="58"/>
      <c r="AW31" s="247"/>
      <c r="AX31" s="248"/>
      <c r="AY31" s="248"/>
      <c r="AZ31" s="58"/>
      <c r="BA31" s="68"/>
      <c r="BB31" s="56"/>
      <c r="BC31" s="56"/>
      <c r="BD31" s="150"/>
      <c r="BE31" s="55"/>
      <c r="BF31" s="56"/>
      <c r="BG31" s="56"/>
      <c r="BH31" s="58"/>
      <c r="BI31" s="55"/>
      <c r="BJ31" s="56"/>
      <c r="BK31" s="56"/>
      <c r="BL31" s="58"/>
      <c r="BM31" s="55"/>
      <c r="BN31" s="56"/>
      <c r="BO31" s="56"/>
      <c r="BP31" s="58"/>
      <c r="BQ31" s="55"/>
      <c r="BR31" s="56"/>
      <c r="BS31" s="56"/>
      <c r="BT31" s="58"/>
      <c r="BU31" s="55"/>
      <c r="BV31" s="56"/>
      <c r="BW31" s="56"/>
      <c r="BX31" s="58"/>
      <c r="BY31" s="68"/>
      <c r="BZ31" s="56"/>
      <c r="CA31" s="56"/>
      <c r="CB31" s="58"/>
      <c r="CC31" s="55"/>
      <c r="CD31" s="56"/>
      <c r="CE31" s="56"/>
      <c r="CF31" s="58"/>
      <c r="CG31" s="247"/>
      <c r="CH31" s="248"/>
      <c r="CI31" s="248"/>
      <c r="CJ31" s="58"/>
      <c r="CK31" s="191"/>
      <c r="CL31" s="67"/>
      <c r="CM31" s="67"/>
      <c r="CN31" s="264"/>
      <c r="CO31" s="132"/>
      <c r="CP31" s="67"/>
      <c r="CQ31" s="67"/>
      <c r="CR31" s="264"/>
      <c r="CS31" s="132"/>
      <c r="CT31" s="67"/>
      <c r="CU31" s="67"/>
      <c r="CV31" s="264"/>
      <c r="CW31" s="65"/>
      <c r="CX31" s="65"/>
      <c r="CY31" s="65"/>
      <c r="CZ31" s="65"/>
      <c r="DA31" s="65"/>
      <c r="DB31" s="65"/>
      <c r="DC31" s="65"/>
      <c r="DD31" s="65"/>
      <c r="DE31" s="65"/>
      <c r="DF31" s="65"/>
      <c r="DG31" s="65"/>
      <c r="DH31" s="65"/>
      <c r="DI31" s="65"/>
      <c r="DJ31" s="65"/>
      <c r="DK31" s="65"/>
      <c r="DL31" s="65"/>
      <c r="DM31" s="65"/>
      <c r="DN31" s="65"/>
      <c r="DO31" s="65"/>
      <c r="DP31" s="65"/>
      <c r="DQ31" s="65"/>
      <c r="DR31" s="65"/>
      <c r="DS31" s="65"/>
      <c r="DT31" s="65"/>
      <c r="DU31" s="65"/>
      <c r="DV31" s="65"/>
      <c r="DW31" s="65"/>
      <c r="DX31" s="65"/>
      <c r="DY31" s="65"/>
      <c r="DZ31" s="65"/>
      <c r="EA31" s="65"/>
      <c r="EB31" s="65"/>
      <c r="EC31" s="65"/>
      <c r="ED31" s="65"/>
      <c r="EE31" s="65"/>
      <c r="EF31" s="65"/>
      <c r="EG31" s="65"/>
      <c r="EH31" s="65"/>
      <c r="EI31" s="65"/>
      <c r="EJ31" s="65"/>
      <c r="EK31" s="65"/>
      <c r="EL31" s="65"/>
      <c r="EM31" s="65"/>
      <c r="EN31" s="65"/>
      <c r="EO31" s="65"/>
      <c r="EP31" s="65"/>
      <c r="EQ31" s="65"/>
      <c r="ER31" s="65"/>
      <c r="ES31" s="65"/>
      <c r="ET31" s="65"/>
      <c r="EU31" s="65"/>
      <c r="EV31" s="65"/>
      <c r="EW31" s="65"/>
      <c r="EX31" s="65"/>
      <c r="EY31" s="65"/>
      <c r="EZ31" s="65"/>
      <c r="FA31" s="65"/>
      <c r="FB31" s="65"/>
      <c r="FC31" s="65"/>
      <c r="FD31" s="65"/>
      <c r="FE31" s="65"/>
      <c r="FF31" s="65"/>
      <c r="FG31" s="65"/>
      <c r="FH31" s="65"/>
      <c r="FI31" s="65"/>
      <c r="FJ31" s="65"/>
      <c r="FK31" s="65"/>
      <c r="FL31" s="65"/>
      <c r="FM31" s="65"/>
      <c r="FN31" s="65"/>
      <c r="FO31" s="65"/>
      <c r="FP31" s="65"/>
      <c r="FQ31" s="65"/>
      <c r="FR31" s="65"/>
      <c r="FS31" s="65"/>
      <c r="FT31" s="65"/>
      <c r="FU31" s="65"/>
      <c r="FV31" s="65"/>
      <c r="FW31" s="65"/>
      <c r="FX31" s="65"/>
      <c r="FY31" s="65"/>
      <c r="FZ31" s="65"/>
      <c r="GA31" s="65"/>
      <c r="GB31" s="65"/>
      <c r="GC31" s="65"/>
      <c r="GD31" s="65"/>
      <c r="GE31" s="65"/>
      <c r="GF31" s="65"/>
      <c r="GG31" s="65"/>
      <c r="GH31" s="65"/>
      <c r="GI31" s="65"/>
      <c r="GJ31" s="65"/>
      <c r="GK31" s="65"/>
      <c r="GL31" s="65"/>
      <c r="GM31" s="65"/>
      <c r="GN31" s="65"/>
      <c r="GO31" s="65"/>
      <c r="GP31" s="65"/>
      <c r="GQ31" s="65"/>
      <c r="GR31" s="65"/>
      <c r="GS31" s="65"/>
      <c r="GT31" s="65"/>
      <c r="GU31" s="65"/>
      <c r="GV31" s="65"/>
      <c r="GW31" s="65"/>
      <c r="GX31" s="65"/>
      <c r="GY31" s="65"/>
      <c r="GZ31" s="65"/>
    </row>
    <row r="32" spans="1:208" s="82" customFormat="1" hidden="1" x14ac:dyDescent="0.25">
      <c r="A32" s="162">
        <v>9</v>
      </c>
      <c r="B32" s="156" t="s">
        <v>179</v>
      </c>
      <c r="C32" s="108"/>
      <c r="D32" s="254" t="e">
        <f>SUM(H32+L32+P32+CN32+CR32+CV32+T32+X32+#REF!+#REF!+#REF!+#REF!+#REF!+#REF!+#REF!+#REF!+#REF!+#REF!+#REF!+#REF!)</f>
        <v>#REF!</v>
      </c>
      <c r="E32" s="86"/>
      <c r="F32" s="87"/>
      <c r="G32" s="87"/>
      <c r="H32" s="188"/>
      <c r="I32" s="86">
        <v>1</v>
      </c>
      <c r="J32" s="87">
        <v>44</v>
      </c>
      <c r="K32" s="87">
        <v>7</v>
      </c>
      <c r="L32" s="128">
        <f>I32*J32+K32</f>
        <v>51</v>
      </c>
      <c r="M32" s="86">
        <v>1</v>
      </c>
      <c r="N32" s="87">
        <v>63</v>
      </c>
      <c r="O32" s="87">
        <v>2</v>
      </c>
      <c r="P32" s="188">
        <f>M32*N32+O32</f>
        <v>65</v>
      </c>
      <c r="Q32" s="89"/>
      <c r="R32" s="87"/>
      <c r="S32" s="87"/>
      <c r="T32" s="250">
        <f t="shared" si="6"/>
        <v>0</v>
      </c>
      <c r="U32" s="86"/>
      <c r="V32" s="87"/>
      <c r="W32" s="87"/>
      <c r="X32" s="188">
        <f>U32*V32+W32</f>
        <v>0</v>
      </c>
      <c r="Y32" s="348"/>
      <c r="Z32" s="318"/>
      <c r="AA32" s="318"/>
      <c r="AB32" s="128">
        <f t="shared" si="7"/>
        <v>0</v>
      </c>
      <c r="AC32" s="73"/>
      <c r="AD32" s="74"/>
      <c r="AE32" s="74"/>
      <c r="AF32" s="58">
        <f>+AC32*AD32+AE32</f>
        <v>0</v>
      </c>
      <c r="AG32" s="73"/>
      <c r="AH32" s="74"/>
      <c r="AI32" s="74"/>
      <c r="AJ32" s="128"/>
      <c r="AK32" s="253"/>
      <c r="AL32" s="190"/>
      <c r="AM32" s="190"/>
      <c r="AN32" s="58">
        <f>+AK32*AL32</f>
        <v>0</v>
      </c>
      <c r="AO32" s="73"/>
      <c r="AP32" s="74"/>
      <c r="AQ32" s="74"/>
      <c r="AR32" s="58">
        <f t="shared" si="3"/>
        <v>0</v>
      </c>
      <c r="AS32" s="73"/>
      <c r="AT32" s="74"/>
      <c r="AU32" s="74"/>
      <c r="AV32" s="128"/>
      <c r="AW32" s="253"/>
      <c r="AX32" s="190"/>
      <c r="AY32" s="190"/>
      <c r="AZ32" s="128"/>
      <c r="BA32" s="107"/>
      <c r="BB32" s="74"/>
      <c r="BC32" s="74"/>
      <c r="BD32" s="163"/>
      <c r="BE32" s="73"/>
      <c r="BF32" s="74"/>
      <c r="BG32" s="74"/>
      <c r="BH32" s="128"/>
      <c r="BI32" s="196"/>
      <c r="BJ32" s="196"/>
      <c r="BK32" s="196"/>
      <c r="BL32" s="196"/>
      <c r="BM32" s="196"/>
      <c r="BN32" s="196"/>
      <c r="BO32" s="196"/>
      <c r="BP32" s="196"/>
      <c r="BQ32" s="196"/>
      <c r="BR32" s="196"/>
      <c r="BS32" s="196"/>
      <c r="BT32" s="196"/>
      <c r="BU32" s="55"/>
      <c r="BV32" s="56"/>
      <c r="BW32" s="56"/>
      <c r="BX32" s="58"/>
      <c r="BY32" s="107"/>
      <c r="BZ32" s="74"/>
      <c r="CA32" s="74"/>
      <c r="CB32" s="128"/>
      <c r="CC32" s="73"/>
      <c r="CD32" s="74"/>
      <c r="CE32" s="74"/>
      <c r="CF32" s="128"/>
      <c r="CG32" s="253"/>
      <c r="CH32" s="190"/>
      <c r="CI32" s="190"/>
      <c r="CJ32" s="128"/>
      <c r="CK32" s="158"/>
      <c r="CL32" s="87"/>
      <c r="CM32" s="87"/>
      <c r="CN32" s="188"/>
      <c r="CO32" s="86"/>
      <c r="CP32" s="87"/>
      <c r="CQ32" s="87"/>
      <c r="CR32" s="188"/>
      <c r="CS32" s="86"/>
      <c r="CT32" s="87"/>
      <c r="CU32" s="87"/>
      <c r="CV32" s="188"/>
      <c r="CW32" s="80"/>
      <c r="CX32" s="80"/>
      <c r="CY32" s="80"/>
      <c r="CZ32" s="80"/>
      <c r="DA32" s="80"/>
      <c r="DB32" s="80"/>
      <c r="DC32" s="80"/>
      <c r="DD32" s="80"/>
      <c r="DE32" s="80"/>
      <c r="DF32" s="80"/>
      <c r="DG32" s="80"/>
      <c r="DH32" s="80"/>
      <c r="DI32" s="80"/>
      <c r="DJ32" s="80"/>
      <c r="DK32" s="80"/>
      <c r="DL32" s="80"/>
      <c r="DM32" s="80"/>
      <c r="DN32" s="80"/>
      <c r="DO32" s="80"/>
      <c r="DP32" s="80"/>
      <c r="DQ32" s="80"/>
      <c r="DR32" s="80"/>
      <c r="DS32" s="80"/>
      <c r="DT32" s="80"/>
      <c r="DU32" s="80"/>
      <c r="DV32" s="80"/>
      <c r="DW32" s="80"/>
      <c r="DX32" s="80"/>
      <c r="DY32" s="80"/>
      <c r="DZ32" s="80"/>
      <c r="EA32" s="80"/>
      <c r="EB32" s="80"/>
      <c r="EC32" s="80"/>
      <c r="ED32" s="80"/>
      <c r="EE32" s="80"/>
      <c r="EF32" s="80"/>
      <c r="EG32" s="80"/>
      <c r="EH32" s="80"/>
      <c r="EI32" s="80"/>
      <c r="EJ32" s="80"/>
      <c r="EK32" s="80"/>
      <c r="EL32" s="80"/>
      <c r="EM32" s="80"/>
      <c r="EN32" s="80"/>
      <c r="EO32" s="80"/>
      <c r="EP32" s="80"/>
      <c r="EQ32" s="80"/>
      <c r="ER32" s="80"/>
      <c r="ES32" s="80"/>
      <c r="ET32" s="80"/>
      <c r="EU32" s="80"/>
      <c r="EV32" s="80"/>
      <c r="EW32" s="80"/>
      <c r="EX32" s="80"/>
      <c r="EY32" s="80"/>
      <c r="EZ32" s="80"/>
      <c r="FA32" s="80"/>
      <c r="FB32" s="80"/>
      <c r="FC32" s="80"/>
      <c r="FD32" s="80"/>
      <c r="FE32" s="80"/>
      <c r="FF32" s="80"/>
      <c r="FG32" s="80"/>
      <c r="FH32" s="80"/>
      <c r="FI32" s="80"/>
      <c r="FJ32" s="80"/>
      <c r="FK32" s="80"/>
      <c r="FL32" s="80"/>
      <c r="FM32" s="80"/>
      <c r="FN32" s="80"/>
      <c r="FO32" s="80"/>
      <c r="FP32" s="80"/>
      <c r="FQ32" s="80"/>
      <c r="FR32" s="80"/>
      <c r="FS32" s="80"/>
      <c r="FT32" s="80"/>
      <c r="FU32" s="80"/>
      <c r="FV32" s="80"/>
      <c r="FW32" s="80"/>
      <c r="FX32" s="80"/>
      <c r="FY32" s="80"/>
      <c r="FZ32" s="80"/>
      <c r="GA32" s="80"/>
      <c r="GB32" s="80"/>
      <c r="GC32" s="80"/>
      <c r="GD32" s="80"/>
      <c r="GE32" s="80"/>
      <c r="GF32" s="80"/>
      <c r="GG32" s="80"/>
      <c r="GH32" s="80"/>
      <c r="GI32" s="80"/>
      <c r="GJ32" s="80"/>
      <c r="GK32" s="80"/>
      <c r="GL32" s="80"/>
      <c r="GM32" s="80"/>
      <c r="GN32" s="80"/>
      <c r="GO32" s="80"/>
      <c r="GP32" s="80"/>
      <c r="GQ32" s="80"/>
      <c r="GR32" s="80"/>
      <c r="GS32" s="80"/>
      <c r="GT32" s="80"/>
      <c r="GU32" s="80"/>
      <c r="GV32" s="80"/>
      <c r="GW32" s="80"/>
      <c r="GX32" s="80"/>
      <c r="GY32" s="80"/>
      <c r="GZ32" s="80"/>
    </row>
    <row r="33" spans="1:208" s="74" customFormat="1" ht="12" hidden="1" x14ac:dyDescent="0.25">
      <c r="A33" s="162">
        <v>15</v>
      </c>
      <c r="B33" s="157" t="s">
        <v>180</v>
      </c>
      <c r="C33" s="108"/>
      <c r="D33" s="127" t="e">
        <f>SUM(H33+L33+P33+CN33+CR33+CV33+T33+X33+#REF!+#REF!+#REF!+#REF!+#REF!+#REF!+#REF!+#REF!+#REF!+#REF!+#REF!+#REF!)</f>
        <v>#REF!</v>
      </c>
      <c r="E33" s="73"/>
      <c r="H33" s="128"/>
      <c r="I33" s="73">
        <v>1</v>
      </c>
      <c r="J33" s="74">
        <v>44</v>
      </c>
      <c r="K33" s="74">
        <v>1</v>
      </c>
      <c r="L33" s="163">
        <f>I33*J33+K33</f>
        <v>45</v>
      </c>
      <c r="M33" s="73"/>
      <c r="P33" s="128"/>
      <c r="Q33" s="78"/>
      <c r="T33" s="252">
        <f t="shared" si="6"/>
        <v>0</v>
      </c>
      <c r="U33" s="73"/>
      <c r="X33" s="128">
        <f t="shared" ref="X33:X34" si="8">U33*V33+W33</f>
        <v>0</v>
      </c>
      <c r="Y33" s="348"/>
      <c r="Z33" s="318"/>
      <c r="AA33" s="318"/>
      <c r="AB33" s="128">
        <f>+Y33*Z33+AA33</f>
        <v>0</v>
      </c>
      <c r="AC33" s="73"/>
      <c r="AF33" s="128"/>
      <c r="AG33" s="73"/>
      <c r="AJ33" s="128"/>
      <c r="AK33" s="253"/>
      <c r="AL33" s="190"/>
      <c r="AM33" s="190"/>
      <c r="AN33" s="128"/>
      <c r="AO33" s="73"/>
      <c r="AR33" s="128"/>
      <c r="AS33" s="73"/>
      <c r="AV33" s="128"/>
      <c r="AW33" s="253"/>
      <c r="AX33" s="190"/>
      <c r="AY33" s="190"/>
      <c r="AZ33" s="128"/>
      <c r="BA33" s="107"/>
      <c r="BD33" s="163"/>
      <c r="BE33" s="73"/>
      <c r="BH33" s="128"/>
      <c r="BI33" s="196"/>
      <c r="BJ33" s="196"/>
      <c r="BK33" s="196"/>
      <c r="BL33" s="196"/>
      <c r="BM33" s="196"/>
      <c r="BN33" s="196"/>
      <c r="BO33" s="196"/>
      <c r="BP33" s="196"/>
      <c r="BQ33" s="196"/>
      <c r="BR33" s="196"/>
      <c r="BS33" s="196"/>
      <c r="BT33" s="196"/>
      <c r="BU33" s="55"/>
      <c r="BV33" s="56"/>
      <c r="BW33" s="56"/>
      <c r="BX33" s="58"/>
      <c r="BY33" s="107"/>
      <c r="CB33" s="128"/>
      <c r="CC33" s="73"/>
      <c r="CF33" s="128"/>
      <c r="CG33" s="253"/>
      <c r="CH33" s="190"/>
      <c r="CI33" s="190"/>
      <c r="CJ33" s="128"/>
      <c r="CK33" s="107"/>
      <c r="CN33" s="128"/>
      <c r="CO33" s="107"/>
      <c r="CR33" s="128"/>
      <c r="CS33" s="73"/>
      <c r="CV33" s="128"/>
      <c r="CW33" s="131"/>
      <c r="CX33" s="131"/>
      <c r="CY33" s="131"/>
      <c r="CZ33" s="131"/>
      <c r="DA33" s="131"/>
      <c r="DB33" s="131"/>
      <c r="DC33" s="131"/>
      <c r="DD33" s="131"/>
      <c r="DE33" s="131"/>
      <c r="DF33" s="131"/>
      <c r="DG33" s="131"/>
      <c r="DH33" s="131"/>
      <c r="DI33" s="131"/>
      <c r="DJ33" s="131"/>
      <c r="DK33" s="131"/>
      <c r="DL33" s="131"/>
      <c r="DM33" s="131"/>
      <c r="DN33" s="131"/>
      <c r="DO33" s="131"/>
      <c r="DP33" s="131"/>
      <c r="DQ33" s="131"/>
      <c r="DR33" s="131"/>
      <c r="DS33" s="131"/>
      <c r="DT33" s="131"/>
      <c r="DU33" s="131"/>
      <c r="DV33" s="131"/>
      <c r="DW33" s="131"/>
      <c r="DX33" s="131"/>
      <c r="DY33" s="131"/>
      <c r="DZ33" s="131"/>
      <c r="EA33" s="131"/>
      <c r="EB33" s="131"/>
      <c r="EC33" s="131"/>
      <c r="ED33" s="131"/>
      <c r="EE33" s="131"/>
      <c r="EF33" s="131"/>
      <c r="EG33" s="131"/>
      <c r="EH33" s="131"/>
      <c r="EI33" s="131"/>
      <c r="EJ33" s="131"/>
      <c r="EK33" s="131"/>
      <c r="EL33" s="131"/>
      <c r="EM33" s="131"/>
      <c r="EN33" s="131"/>
      <c r="EO33" s="131"/>
      <c r="EP33" s="131"/>
      <c r="EQ33" s="131"/>
      <c r="ER33" s="131"/>
      <c r="ES33" s="131"/>
      <c r="ET33" s="131"/>
      <c r="EU33" s="131"/>
      <c r="EV33" s="131"/>
      <c r="EW33" s="131"/>
      <c r="EX33" s="131"/>
      <c r="EY33" s="131"/>
      <c r="EZ33" s="131"/>
      <c r="FA33" s="131"/>
      <c r="FB33" s="131"/>
      <c r="FC33" s="131"/>
      <c r="FD33" s="131"/>
      <c r="FE33" s="131"/>
      <c r="FF33" s="131"/>
      <c r="FG33" s="131"/>
      <c r="FH33" s="131"/>
      <c r="FI33" s="131"/>
      <c r="FJ33" s="131"/>
      <c r="FK33" s="131"/>
      <c r="FL33" s="131"/>
      <c r="FM33" s="131"/>
      <c r="FN33" s="131"/>
      <c r="FO33" s="131"/>
      <c r="FP33" s="131"/>
      <c r="FQ33" s="131"/>
      <c r="FR33" s="131"/>
      <c r="FS33" s="131"/>
      <c r="FT33" s="131"/>
      <c r="FU33" s="131"/>
      <c r="FV33" s="131"/>
      <c r="FW33" s="131"/>
      <c r="FX33" s="131"/>
      <c r="FY33" s="131"/>
      <c r="FZ33" s="131"/>
      <c r="GA33" s="131"/>
      <c r="GB33" s="131"/>
      <c r="GC33" s="131"/>
      <c r="GD33" s="131"/>
      <c r="GE33" s="131"/>
      <c r="GF33" s="131"/>
      <c r="GG33" s="131"/>
      <c r="GH33" s="131"/>
      <c r="GI33" s="131"/>
      <c r="GJ33" s="131"/>
      <c r="GK33" s="131"/>
      <c r="GL33" s="131"/>
      <c r="GM33" s="131"/>
      <c r="GN33" s="131"/>
      <c r="GO33" s="131"/>
      <c r="GP33" s="131"/>
      <c r="GQ33" s="131"/>
      <c r="GR33" s="131"/>
      <c r="GS33" s="131"/>
      <c r="GT33" s="131"/>
      <c r="GU33" s="131"/>
      <c r="GV33" s="131"/>
      <c r="GW33" s="131"/>
      <c r="GX33" s="131"/>
      <c r="GY33" s="131"/>
      <c r="GZ33" s="131"/>
    </row>
    <row r="34" spans="1:208" s="82" customFormat="1" hidden="1" x14ac:dyDescent="0.25">
      <c r="A34" s="162">
        <v>17</v>
      </c>
      <c r="B34" s="157" t="s">
        <v>205</v>
      </c>
      <c r="C34" s="108">
        <v>1995</v>
      </c>
      <c r="D34" s="127" t="e">
        <f>SUM(H34+L34+P34+CN34+CR34+CV34+T34+X34+#REF!+#REF!+#REF!+#REF!+#REF!+#REF!+#REF!+#REF!+#REF!+#REF!+#REF!+#REF!)</f>
        <v>#REF!</v>
      </c>
      <c r="E34" s="73">
        <v>1</v>
      </c>
      <c r="F34" s="74">
        <v>24</v>
      </c>
      <c r="G34" s="74"/>
      <c r="H34" s="128">
        <f>E34*F34+G34</f>
        <v>24</v>
      </c>
      <c r="I34" s="73"/>
      <c r="J34" s="74"/>
      <c r="K34" s="74"/>
      <c r="L34" s="163"/>
      <c r="M34" s="73"/>
      <c r="N34" s="74"/>
      <c r="O34" s="74"/>
      <c r="P34" s="128">
        <f>M34*N34+O34</f>
        <v>0</v>
      </c>
      <c r="Q34" s="78"/>
      <c r="R34" s="87"/>
      <c r="S34" s="87"/>
      <c r="T34" s="252"/>
      <c r="U34" s="73"/>
      <c r="V34" s="74"/>
      <c r="W34" s="74"/>
      <c r="X34" s="128">
        <f t="shared" si="8"/>
        <v>0</v>
      </c>
      <c r="Y34" s="348"/>
      <c r="Z34" s="318"/>
      <c r="AA34" s="318"/>
      <c r="AB34" s="128">
        <f>+Y34*Z34+AA34</f>
        <v>0</v>
      </c>
      <c r="AC34" s="73"/>
      <c r="AD34" s="74"/>
      <c r="AE34" s="74"/>
      <c r="AF34" s="128"/>
      <c r="AG34" s="73"/>
      <c r="AH34" s="74"/>
      <c r="AI34" s="74"/>
      <c r="AJ34" s="128"/>
      <c r="AK34" s="253"/>
      <c r="AL34" s="190"/>
      <c r="AM34" s="190"/>
      <c r="AN34" s="128"/>
      <c r="AO34" s="73"/>
      <c r="AP34" s="74"/>
      <c r="AQ34" s="74"/>
      <c r="AR34" s="128"/>
      <c r="AS34" s="73"/>
      <c r="AT34" s="74"/>
      <c r="AU34" s="74"/>
      <c r="AV34" s="128"/>
      <c r="AW34" s="253"/>
      <c r="AX34" s="190"/>
      <c r="AY34" s="190"/>
      <c r="AZ34" s="128"/>
      <c r="BA34" s="107"/>
      <c r="BB34" s="74"/>
      <c r="BC34" s="74"/>
      <c r="BD34" s="163"/>
      <c r="BE34" s="73"/>
      <c r="BF34" s="74"/>
      <c r="BG34" s="74"/>
      <c r="BH34" s="128"/>
      <c r="BI34" s="196"/>
      <c r="BJ34" s="196"/>
      <c r="BK34" s="196"/>
      <c r="BL34" s="196"/>
      <c r="BM34" s="196"/>
      <c r="BN34" s="196"/>
      <c r="BO34" s="196"/>
      <c r="BP34" s="196"/>
      <c r="BQ34" s="196"/>
      <c r="BR34" s="196"/>
      <c r="BS34" s="196"/>
      <c r="BT34" s="196"/>
      <c r="BU34" s="55"/>
      <c r="BV34" s="56"/>
      <c r="BW34" s="56"/>
      <c r="BX34" s="58"/>
      <c r="BY34" s="107"/>
      <c r="BZ34" s="74"/>
      <c r="CA34" s="74"/>
      <c r="CB34" s="128"/>
      <c r="CC34" s="73"/>
      <c r="CD34" s="74"/>
      <c r="CE34" s="74"/>
      <c r="CF34" s="128"/>
      <c r="CG34" s="253"/>
      <c r="CH34" s="190"/>
      <c r="CI34" s="190"/>
      <c r="CJ34" s="128"/>
      <c r="CK34" s="107"/>
      <c r="CL34" s="74"/>
      <c r="CM34" s="74"/>
      <c r="CN34" s="128"/>
      <c r="CO34" s="73"/>
      <c r="CP34" s="74"/>
      <c r="CQ34" s="74"/>
      <c r="CR34" s="128"/>
      <c r="CS34" s="73"/>
      <c r="CT34" s="74"/>
      <c r="CU34" s="74"/>
      <c r="CV34" s="128"/>
      <c r="CW34" s="80"/>
      <c r="CX34" s="80"/>
      <c r="CY34" s="80"/>
      <c r="CZ34" s="80"/>
      <c r="DA34" s="80"/>
      <c r="DB34" s="80"/>
      <c r="DC34" s="80"/>
      <c r="DD34" s="80"/>
      <c r="DE34" s="80"/>
      <c r="DF34" s="80"/>
      <c r="DG34" s="80"/>
      <c r="DH34" s="80"/>
      <c r="DI34" s="80"/>
      <c r="DJ34" s="80"/>
      <c r="DK34" s="80"/>
      <c r="DL34" s="80"/>
      <c r="DM34" s="80"/>
      <c r="DN34" s="80"/>
      <c r="DO34" s="80"/>
      <c r="DP34" s="80"/>
      <c r="DQ34" s="80"/>
      <c r="DR34" s="80"/>
      <c r="DS34" s="80"/>
      <c r="DT34" s="80"/>
      <c r="DU34" s="80"/>
      <c r="DV34" s="80"/>
      <c r="DW34" s="80"/>
      <c r="DX34" s="80"/>
      <c r="DY34" s="80"/>
      <c r="DZ34" s="80"/>
      <c r="EA34" s="80"/>
      <c r="EB34" s="80"/>
      <c r="EC34" s="80"/>
      <c r="ED34" s="80"/>
      <c r="EE34" s="80"/>
      <c r="EF34" s="80"/>
      <c r="EG34" s="80"/>
      <c r="EH34" s="80"/>
      <c r="EI34" s="80"/>
      <c r="EJ34" s="80"/>
      <c r="EK34" s="80"/>
      <c r="EL34" s="80"/>
      <c r="EM34" s="80"/>
      <c r="EN34" s="80"/>
      <c r="EO34" s="80"/>
      <c r="EP34" s="80"/>
      <c r="EQ34" s="80"/>
      <c r="ER34" s="80"/>
      <c r="ES34" s="80"/>
      <c r="ET34" s="80"/>
      <c r="EU34" s="80"/>
      <c r="EV34" s="80"/>
      <c r="EW34" s="80"/>
      <c r="EX34" s="80"/>
      <c r="EY34" s="80"/>
      <c r="EZ34" s="80"/>
      <c r="FA34" s="80"/>
      <c r="FB34" s="80"/>
      <c r="FC34" s="80"/>
      <c r="FD34" s="80"/>
      <c r="FE34" s="80"/>
      <c r="FF34" s="80"/>
      <c r="FG34" s="80"/>
      <c r="FH34" s="80"/>
      <c r="FI34" s="80"/>
      <c r="FJ34" s="80"/>
      <c r="FK34" s="80"/>
      <c r="FL34" s="80"/>
      <c r="FM34" s="80"/>
      <c r="FN34" s="80"/>
      <c r="FO34" s="80"/>
      <c r="FP34" s="80"/>
      <c r="FQ34" s="80"/>
      <c r="FR34" s="80"/>
      <c r="FS34" s="80"/>
      <c r="FT34" s="80"/>
      <c r="FU34" s="80"/>
      <c r="FV34" s="80"/>
      <c r="FW34" s="80"/>
      <c r="FX34" s="80"/>
      <c r="FY34" s="80"/>
      <c r="FZ34" s="80"/>
      <c r="GA34" s="80"/>
      <c r="GB34" s="80"/>
      <c r="GC34" s="80"/>
      <c r="GD34" s="80"/>
      <c r="GE34" s="80"/>
      <c r="GF34" s="80"/>
      <c r="GG34" s="80"/>
      <c r="GH34" s="80"/>
      <c r="GI34" s="80"/>
      <c r="GJ34" s="80"/>
      <c r="GK34" s="80"/>
      <c r="GL34" s="80"/>
      <c r="GM34" s="80"/>
      <c r="GN34" s="80"/>
      <c r="GO34" s="80"/>
      <c r="GP34" s="80"/>
      <c r="GQ34" s="80"/>
      <c r="GR34" s="80"/>
      <c r="GS34" s="80"/>
      <c r="GT34" s="80"/>
      <c r="GU34" s="80"/>
      <c r="GV34" s="80"/>
      <c r="GW34" s="80"/>
      <c r="GX34" s="80"/>
      <c r="GY34" s="80"/>
      <c r="GZ34" s="80"/>
    </row>
    <row r="35" spans="1:208" s="82" customFormat="1" hidden="1" x14ac:dyDescent="0.25">
      <c r="A35" s="162">
        <v>19</v>
      </c>
      <c r="B35" s="157" t="s">
        <v>207</v>
      </c>
      <c r="C35" s="108"/>
      <c r="D35" s="127" t="e">
        <f>SUM(H35+L35+P35+CN35+CR35+CV35+T35+X35+#REF!+#REF!+#REF!+#REF!+#REF!+#REF!+#REF!+#REF!+#REF!+#REF!+#REF!+#REF!)</f>
        <v>#REF!</v>
      </c>
      <c r="E35" s="73"/>
      <c r="F35" s="74"/>
      <c r="G35" s="74"/>
      <c r="H35" s="128"/>
      <c r="I35" s="107"/>
      <c r="J35" s="74"/>
      <c r="K35" s="74"/>
      <c r="L35" s="163"/>
      <c r="M35" s="73">
        <v>1</v>
      </c>
      <c r="N35" s="74">
        <v>12</v>
      </c>
      <c r="O35" s="74">
        <v>3</v>
      </c>
      <c r="P35" s="128">
        <f>M35*N35+O35</f>
        <v>15</v>
      </c>
      <c r="Q35" s="189"/>
      <c r="R35" s="103"/>
      <c r="S35" s="103"/>
      <c r="T35" s="199">
        <f>Q35*R35+S35</f>
        <v>0</v>
      </c>
      <c r="U35" s="73"/>
      <c r="V35" s="74"/>
      <c r="W35" s="74"/>
      <c r="X35" s="128">
        <f>U35*V35+W35</f>
        <v>0</v>
      </c>
      <c r="Y35" s="348"/>
      <c r="Z35" s="318"/>
      <c r="AA35" s="318"/>
      <c r="AB35" s="128">
        <f>+Y35*Z35+AA35</f>
        <v>0</v>
      </c>
      <c r="AC35" s="73"/>
      <c r="AD35" s="74"/>
      <c r="AE35" s="74"/>
      <c r="AF35" s="128"/>
      <c r="AG35" s="73"/>
      <c r="AH35" s="74"/>
      <c r="AI35" s="74"/>
      <c r="AJ35" s="128"/>
      <c r="AK35" s="253"/>
      <c r="AL35" s="190"/>
      <c r="AM35" s="190"/>
      <c r="AN35" s="128"/>
      <c r="AO35" s="73"/>
      <c r="AP35" s="74"/>
      <c r="AQ35" s="74"/>
      <c r="AR35" s="128"/>
      <c r="AS35" s="73"/>
      <c r="AT35" s="74"/>
      <c r="AU35" s="74"/>
      <c r="AV35" s="128"/>
      <c r="AW35" s="253"/>
      <c r="AX35" s="190"/>
      <c r="AY35" s="190"/>
      <c r="AZ35" s="128"/>
      <c r="BA35" s="107"/>
      <c r="BB35" s="74"/>
      <c r="BC35" s="74"/>
      <c r="BD35" s="163"/>
      <c r="BE35" s="73"/>
      <c r="BF35" s="74"/>
      <c r="BG35" s="74"/>
      <c r="BH35" s="128"/>
      <c r="BI35" s="196"/>
      <c r="BJ35" s="196"/>
      <c r="BK35" s="196"/>
      <c r="BL35" s="196"/>
      <c r="BM35" s="196"/>
      <c r="BN35" s="196"/>
      <c r="BO35" s="196"/>
      <c r="BP35" s="196"/>
      <c r="BQ35" s="196"/>
      <c r="BR35" s="196"/>
      <c r="BS35" s="196"/>
      <c r="BT35" s="196"/>
      <c r="BU35" s="55"/>
      <c r="BV35" s="56"/>
      <c r="BW35" s="56"/>
      <c r="BX35" s="58"/>
      <c r="BY35" s="107"/>
      <c r="BZ35" s="74"/>
      <c r="CA35" s="74"/>
      <c r="CB35" s="128"/>
      <c r="CC35" s="73"/>
      <c r="CD35" s="74"/>
      <c r="CE35" s="74"/>
      <c r="CF35" s="128"/>
      <c r="CG35" s="253"/>
      <c r="CH35" s="190"/>
      <c r="CI35" s="190"/>
      <c r="CJ35" s="128"/>
      <c r="CK35" s="107"/>
      <c r="CL35" s="74"/>
      <c r="CM35" s="74"/>
      <c r="CN35" s="128"/>
      <c r="CO35" s="73"/>
      <c r="CP35" s="74"/>
      <c r="CQ35" s="74"/>
      <c r="CR35" s="128"/>
      <c r="CS35" s="73"/>
      <c r="CT35" s="74"/>
      <c r="CU35" s="74"/>
      <c r="CV35" s="128"/>
      <c r="CW35" s="80"/>
      <c r="CX35" s="80"/>
      <c r="CY35" s="80"/>
      <c r="CZ35" s="80"/>
      <c r="DA35" s="80"/>
      <c r="DB35" s="80"/>
      <c r="DC35" s="80"/>
      <c r="DD35" s="80"/>
      <c r="DE35" s="80"/>
      <c r="DF35" s="80"/>
      <c r="DG35" s="80"/>
      <c r="DH35" s="80"/>
      <c r="DI35" s="80"/>
      <c r="DJ35" s="80"/>
      <c r="DK35" s="80"/>
      <c r="DL35" s="80"/>
      <c r="DM35" s="80"/>
      <c r="DN35" s="80"/>
      <c r="DO35" s="80"/>
      <c r="DP35" s="80"/>
      <c r="DQ35" s="80"/>
      <c r="DR35" s="80"/>
      <c r="DS35" s="80"/>
      <c r="DT35" s="80"/>
      <c r="DU35" s="80"/>
      <c r="DV35" s="80"/>
      <c r="DW35" s="80"/>
      <c r="DX35" s="80"/>
      <c r="DY35" s="80"/>
      <c r="DZ35" s="80"/>
      <c r="EA35" s="80"/>
      <c r="EB35" s="80"/>
      <c r="EC35" s="80"/>
      <c r="ED35" s="80"/>
      <c r="EE35" s="80"/>
      <c r="EF35" s="80"/>
      <c r="EG35" s="80"/>
      <c r="EH35" s="80"/>
      <c r="EI35" s="80"/>
      <c r="EJ35" s="80"/>
      <c r="EK35" s="80"/>
      <c r="EL35" s="80"/>
      <c r="EM35" s="80"/>
      <c r="EN35" s="80"/>
      <c r="EO35" s="80"/>
      <c r="EP35" s="80"/>
      <c r="EQ35" s="80"/>
      <c r="ER35" s="80"/>
      <c r="ES35" s="80"/>
      <c r="ET35" s="80"/>
      <c r="EU35" s="80"/>
      <c r="EV35" s="80"/>
      <c r="EW35" s="80"/>
      <c r="EX35" s="80"/>
      <c r="EY35" s="80"/>
      <c r="EZ35" s="80"/>
      <c r="FA35" s="80"/>
      <c r="FB35" s="80"/>
      <c r="FC35" s="80"/>
      <c r="FD35" s="80"/>
      <c r="FE35" s="80"/>
      <c r="FF35" s="80"/>
      <c r="FG35" s="80"/>
      <c r="FH35" s="80"/>
      <c r="FI35" s="80"/>
      <c r="FJ35" s="80"/>
      <c r="FK35" s="80"/>
      <c r="FL35" s="80"/>
      <c r="FM35" s="80"/>
      <c r="FN35" s="80"/>
      <c r="FO35" s="80"/>
      <c r="FP35" s="80"/>
      <c r="FQ35" s="80"/>
      <c r="FR35" s="80"/>
      <c r="FS35" s="80"/>
      <c r="FT35" s="80"/>
      <c r="FU35" s="80"/>
      <c r="FV35" s="80"/>
      <c r="FW35" s="80"/>
      <c r="FX35" s="80"/>
      <c r="FY35" s="80"/>
      <c r="FZ35" s="80"/>
      <c r="GA35" s="80"/>
      <c r="GB35" s="80"/>
      <c r="GC35" s="80"/>
      <c r="GD35" s="80"/>
      <c r="GE35" s="80"/>
      <c r="GF35" s="80"/>
      <c r="GG35" s="80"/>
      <c r="GH35" s="80"/>
      <c r="GI35" s="80"/>
      <c r="GJ35" s="80"/>
      <c r="GK35" s="80"/>
      <c r="GL35" s="80"/>
      <c r="GM35" s="80"/>
      <c r="GN35" s="80"/>
      <c r="GO35" s="80"/>
      <c r="GP35" s="80"/>
      <c r="GQ35" s="80"/>
      <c r="GR35" s="80"/>
      <c r="GS35" s="80"/>
      <c r="GT35" s="80"/>
      <c r="GU35" s="80"/>
      <c r="GV35" s="80"/>
      <c r="GW35" s="80"/>
      <c r="GX35" s="80"/>
      <c r="GY35" s="80"/>
      <c r="GZ35" s="80"/>
    </row>
    <row r="36" spans="1:208" s="82" customFormat="1" hidden="1" x14ac:dyDescent="0.25">
      <c r="A36" s="162">
        <v>21</v>
      </c>
      <c r="B36" s="157" t="s">
        <v>210</v>
      </c>
      <c r="C36" s="108"/>
      <c r="D36" s="127">
        <f>SUM(H36+L36+P36+CR36+CV36+T36+X36+CN36)</f>
        <v>13</v>
      </c>
      <c r="E36" s="73"/>
      <c r="F36" s="74"/>
      <c r="G36" s="74"/>
      <c r="H36" s="128"/>
      <c r="I36" s="107"/>
      <c r="J36" s="74"/>
      <c r="K36" s="74"/>
      <c r="L36" s="163"/>
      <c r="M36" s="73">
        <v>1</v>
      </c>
      <c r="N36" s="74">
        <v>12</v>
      </c>
      <c r="O36" s="74">
        <v>1</v>
      </c>
      <c r="P36" s="128">
        <f>M36*N36+O36</f>
        <v>13</v>
      </c>
      <c r="Q36" s="78"/>
      <c r="R36" s="87"/>
      <c r="S36" s="87"/>
      <c r="T36" s="128">
        <f>Q36*R36+S36</f>
        <v>0</v>
      </c>
      <c r="U36" s="73"/>
      <c r="V36" s="74"/>
      <c r="W36" s="74"/>
      <c r="X36" s="128">
        <f>U36*V36+W36</f>
        <v>0</v>
      </c>
      <c r="Y36" s="348"/>
      <c r="Z36" s="318"/>
      <c r="AA36" s="318"/>
      <c r="AB36" s="128"/>
      <c r="AC36" s="73"/>
      <c r="AD36" s="74"/>
      <c r="AE36" s="74"/>
      <c r="AF36" s="128"/>
      <c r="AG36" s="73"/>
      <c r="AH36" s="74"/>
      <c r="AI36" s="74"/>
      <c r="AJ36" s="128"/>
      <c r="AK36" s="253"/>
      <c r="AL36" s="190"/>
      <c r="AM36" s="190"/>
      <c r="AN36" s="128"/>
      <c r="AO36" s="73"/>
      <c r="AP36" s="74"/>
      <c r="AQ36" s="74"/>
      <c r="AR36" s="128"/>
      <c r="AS36" s="73"/>
      <c r="AT36" s="74"/>
      <c r="AU36" s="74"/>
      <c r="AV36" s="128"/>
      <c r="AW36" s="253"/>
      <c r="AX36" s="190"/>
      <c r="AY36" s="190"/>
      <c r="AZ36" s="128"/>
      <c r="BA36" s="107"/>
      <c r="BB36" s="74"/>
      <c r="BC36" s="74"/>
      <c r="BD36" s="163"/>
      <c r="BE36" s="73"/>
      <c r="BF36" s="74"/>
      <c r="BG36" s="74"/>
      <c r="BH36" s="128"/>
      <c r="BI36" s="196"/>
      <c r="BJ36" s="196"/>
      <c r="BK36" s="196"/>
      <c r="BL36" s="196"/>
      <c r="BM36" s="196"/>
      <c r="BN36" s="196"/>
      <c r="BO36" s="196"/>
      <c r="BP36" s="196"/>
      <c r="BQ36" s="196"/>
      <c r="BR36" s="196"/>
      <c r="BS36" s="196"/>
      <c r="BT36" s="196"/>
      <c r="BU36" s="55"/>
      <c r="BV36" s="56"/>
      <c r="BW36" s="56"/>
      <c r="BX36" s="58"/>
      <c r="BY36" s="107"/>
      <c r="BZ36" s="74"/>
      <c r="CA36" s="74"/>
      <c r="CB36" s="128"/>
      <c r="CC36" s="73"/>
      <c r="CD36" s="74"/>
      <c r="CE36" s="74"/>
      <c r="CF36" s="128"/>
      <c r="CG36" s="253"/>
      <c r="CH36" s="190"/>
      <c r="CI36" s="190"/>
      <c r="CJ36" s="128"/>
      <c r="CK36" s="107"/>
      <c r="CL36" s="74"/>
      <c r="CM36" s="74"/>
      <c r="CN36" s="128"/>
      <c r="CO36" s="73"/>
      <c r="CP36" s="74"/>
      <c r="CQ36" s="74"/>
      <c r="CR36" s="128"/>
      <c r="CS36" s="73"/>
      <c r="CT36" s="74"/>
      <c r="CU36" s="74"/>
      <c r="CV36" s="128"/>
      <c r="CW36" s="80"/>
      <c r="CX36" s="80"/>
      <c r="CY36" s="80"/>
      <c r="CZ36" s="80"/>
      <c r="DA36" s="80"/>
      <c r="DB36" s="80"/>
      <c r="DC36" s="80"/>
      <c r="DD36" s="80"/>
      <c r="DE36" s="80"/>
      <c r="DF36" s="80"/>
      <c r="DG36" s="80"/>
      <c r="DH36" s="80"/>
      <c r="DI36" s="80"/>
      <c r="DJ36" s="80"/>
      <c r="DK36" s="80"/>
      <c r="DL36" s="80"/>
      <c r="DM36" s="80"/>
      <c r="DN36" s="80"/>
      <c r="DO36" s="80"/>
      <c r="DP36" s="80"/>
      <c r="DQ36" s="80"/>
      <c r="DR36" s="80"/>
      <c r="DS36" s="80"/>
      <c r="DT36" s="80"/>
      <c r="DU36" s="80"/>
      <c r="DV36" s="80"/>
      <c r="DW36" s="80"/>
      <c r="DX36" s="80"/>
      <c r="DY36" s="80"/>
      <c r="DZ36" s="80"/>
      <c r="EA36" s="80"/>
      <c r="EB36" s="80"/>
      <c r="EC36" s="80"/>
      <c r="ED36" s="80"/>
      <c r="EE36" s="80"/>
      <c r="EF36" s="80"/>
      <c r="EG36" s="80"/>
      <c r="EH36" s="80"/>
      <c r="EI36" s="80"/>
      <c r="EJ36" s="80"/>
      <c r="EK36" s="80"/>
      <c r="EL36" s="80"/>
      <c r="EM36" s="80"/>
      <c r="EN36" s="80"/>
      <c r="EO36" s="80"/>
      <c r="EP36" s="80"/>
      <c r="EQ36" s="80"/>
      <c r="ER36" s="80"/>
      <c r="ES36" s="80"/>
      <c r="ET36" s="80"/>
      <c r="EU36" s="80"/>
      <c r="EV36" s="80"/>
      <c r="EW36" s="80"/>
      <c r="EX36" s="80"/>
      <c r="EY36" s="80"/>
      <c r="EZ36" s="80"/>
      <c r="FA36" s="80"/>
      <c r="FB36" s="80"/>
      <c r="FC36" s="80"/>
      <c r="FD36" s="80"/>
      <c r="FE36" s="80"/>
      <c r="FF36" s="80"/>
      <c r="FG36" s="80"/>
      <c r="FH36" s="80"/>
      <c r="FI36" s="80"/>
      <c r="FJ36" s="80"/>
      <c r="FK36" s="80"/>
      <c r="FL36" s="80"/>
      <c r="FM36" s="80"/>
      <c r="FN36" s="80"/>
      <c r="FO36" s="80"/>
      <c r="FP36" s="80"/>
      <c r="FQ36" s="80"/>
      <c r="FR36" s="80"/>
      <c r="FS36" s="80"/>
      <c r="FT36" s="80"/>
      <c r="FU36" s="80"/>
      <c r="FV36" s="80"/>
      <c r="FW36" s="80"/>
      <c r="FX36" s="80"/>
      <c r="FY36" s="80"/>
      <c r="FZ36" s="80"/>
      <c r="GA36" s="80"/>
      <c r="GB36" s="80"/>
      <c r="GC36" s="80"/>
      <c r="GD36" s="80"/>
      <c r="GE36" s="80"/>
      <c r="GF36" s="80"/>
      <c r="GG36" s="80"/>
      <c r="GH36" s="80"/>
      <c r="GI36" s="80"/>
      <c r="GJ36" s="80"/>
      <c r="GK36" s="80"/>
      <c r="GL36" s="80"/>
      <c r="GM36" s="80"/>
      <c r="GN36" s="80"/>
      <c r="GO36" s="80"/>
      <c r="GP36" s="80"/>
      <c r="GQ36" s="80"/>
      <c r="GR36" s="80"/>
      <c r="GS36" s="80"/>
      <c r="GT36" s="80"/>
      <c r="GU36" s="80"/>
      <c r="GV36" s="80"/>
      <c r="GW36" s="80"/>
      <c r="GX36" s="80"/>
      <c r="GY36" s="80"/>
      <c r="GZ36" s="80"/>
    </row>
    <row r="37" spans="1:208" s="82" customFormat="1" hidden="1" x14ac:dyDescent="0.25">
      <c r="A37" s="162">
        <v>22</v>
      </c>
      <c r="B37" s="157" t="s">
        <v>194</v>
      </c>
      <c r="C37" s="108"/>
      <c r="D37" s="127" t="e">
        <f>SUM(H37+L37+P37+CN37+CR37+CV37+T37+X37+#REF!+#REF!+#REF!+#REF!+#REF!+#REF!+#REF!+#REF!+#REF!+#REF!+#REF!+#REF!)</f>
        <v>#REF!</v>
      </c>
      <c r="E37" s="73"/>
      <c r="F37" s="74"/>
      <c r="G37" s="74"/>
      <c r="H37" s="128"/>
      <c r="I37" s="73">
        <v>1</v>
      </c>
      <c r="J37" s="74">
        <v>6</v>
      </c>
      <c r="K37" s="74">
        <v>5</v>
      </c>
      <c r="L37" s="163">
        <f>I37*J37+K37</f>
        <v>11</v>
      </c>
      <c r="M37" s="73"/>
      <c r="N37" s="74"/>
      <c r="O37" s="74"/>
      <c r="P37" s="128"/>
      <c r="Q37" s="78"/>
      <c r="R37" s="74"/>
      <c r="S37" s="74"/>
      <c r="T37" s="252"/>
      <c r="U37" s="73"/>
      <c r="V37" s="74"/>
      <c r="W37" s="74"/>
      <c r="X37" s="128"/>
      <c r="Y37" s="348"/>
      <c r="Z37" s="318"/>
      <c r="AA37" s="318"/>
      <c r="AB37" s="128"/>
      <c r="AC37" s="73"/>
      <c r="AD37" s="74"/>
      <c r="AE37" s="74"/>
      <c r="AF37" s="128"/>
      <c r="AG37" s="73"/>
      <c r="AH37" s="74"/>
      <c r="AI37" s="74"/>
      <c r="AJ37" s="128"/>
      <c r="AK37" s="253"/>
      <c r="AL37" s="190"/>
      <c r="AM37" s="190"/>
      <c r="AN37" s="128"/>
      <c r="AO37" s="73"/>
      <c r="AP37" s="74"/>
      <c r="AQ37" s="74"/>
      <c r="AR37" s="128"/>
      <c r="AS37" s="73"/>
      <c r="AT37" s="74"/>
      <c r="AU37" s="74"/>
      <c r="AV37" s="128"/>
      <c r="AW37" s="253"/>
      <c r="AX37" s="190"/>
      <c r="AY37" s="190"/>
      <c r="AZ37" s="128"/>
      <c r="BA37" s="107"/>
      <c r="BB37" s="74"/>
      <c r="BC37" s="74"/>
      <c r="BD37" s="163"/>
      <c r="BE37" s="73"/>
      <c r="BF37" s="74"/>
      <c r="BG37" s="74"/>
      <c r="BH37" s="128"/>
      <c r="BI37" s="196"/>
      <c r="BJ37" s="196"/>
      <c r="BK37" s="196"/>
      <c r="BL37" s="196"/>
      <c r="BM37" s="196"/>
      <c r="BN37" s="196"/>
      <c r="BO37" s="196"/>
      <c r="BP37" s="196"/>
      <c r="BQ37" s="196"/>
      <c r="BR37" s="196"/>
      <c r="BS37" s="196"/>
      <c r="BT37" s="196"/>
      <c r="BU37" s="55"/>
      <c r="BV37" s="56"/>
      <c r="BW37" s="56"/>
      <c r="BX37" s="58"/>
      <c r="BY37" s="107"/>
      <c r="BZ37" s="74"/>
      <c r="CA37" s="74"/>
      <c r="CB37" s="128"/>
      <c r="CC37" s="73"/>
      <c r="CD37" s="74"/>
      <c r="CE37" s="74"/>
      <c r="CF37" s="128"/>
      <c r="CG37" s="253"/>
      <c r="CH37" s="190"/>
      <c r="CI37" s="190"/>
      <c r="CJ37" s="128"/>
      <c r="CK37" s="107"/>
      <c r="CL37" s="74"/>
      <c r="CM37" s="74"/>
      <c r="CN37" s="128"/>
      <c r="CO37" s="107"/>
      <c r="CP37" s="74"/>
      <c r="CQ37" s="74"/>
      <c r="CR37" s="163"/>
      <c r="CS37" s="73"/>
      <c r="CT37" s="74"/>
      <c r="CU37" s="74"/>
      <c r="CV37" s="128"/>
      <c r="CW37" s="80"/>
      <c r="CX37" s="80"/>
      <c r="CY37" s="80"/>
      <c r="CZ37" s="80"/>
      <c r="DA37" s="80"/>
      <c r="DB37" s="80"/>
      <c r="DC37" s="80"/>
      <c r="DD37" s="80"/>
      <c r="DE37" s="80"/>
      <c r="DF37" s="80"/>
      <c r="DG37" s="80"/>
      <c r="DH37" s="80"/>
      <c r="DI37" s="80"/>
      <c r="DJ37" s="80"/>
      <c r="DK37" s="80"/>
      <c r="DL37" s="80"/>
      <c r="DM37" s="80"/>
      <c r="DN37" s="80"/>
      <c r="DO37" s="80"/>
      <c r="DP37" s="80"/>
      <c r="DQ37" s="80"/>
      <c r="DR37" s="80"/>
      <c r="DS37" s="80"/>
      <c r="DT37" s="80"/>
      <c r="DU37" s="80"/>
      <c r="DV37" s="80"/>
      <c r="DW37" s="80"/>
      <c r="DX37" s="80"/>
      <c r="DY37" s="80"/>
      <c r="DZ37" s="80"/>
      <c r="EA37" s="80"/>
      <c r="EB37" s="80"/>
      <c r="EC37" s="80"/>
      <c r="ED37" s="80"/>
      <c r="EE37" s="80"/>
      <c r="EF37" s="80"/>
      <c r="EG37" s="80"/>
      <c r="EH37" s="80"/>
      <c r="EI37" s="80"/>
      <c r="EJ37" s="80"/>
      <c r="EK37" s="80"/>
      <c r="EL37" s="80"/>
      <c r="EM37" s="80"/>
      <c r="EN37" s="80"/>
      <c r="EO37" s="80"/>
      <c r="EP37" s="80"/>
      <c r="EQ37" s="80"/>
      <c r="ER37" s="80"/>
      <c r="ES37" s="80"/>
      <c r="ET37" s="80"/>
      <c r="EU37" s="80"/>
      <c r="EV37" s="80"/>
      <c r="EW37" s="80"/>
      <c r="EX37" s="80"/>
      <c r="EY37" s="80"/>
      <c r="EZ37" s="80"/>
      <c r="FA37" s="80"/>
      <c r="FB37" s="80"/>
      <c r="FC37" s="80"/>
      <c r="FD37" s="80"/>
      <c r="FE37" s="80"/>
      <c r="FF37" s="80"/>
      <c r="FG37" s="80"/>
      <c r="FH37" s="80"/>
      <c r="FI37" s="80"/>
      <c r="FJ37" s="80"/>
      <c r="FK37" s="80"/>
      <c r="FL37" s="80"/>
      <c r="FM37" s="80"/>
      <c r="FN37" s="80"/>
      <c r="FO37" s="80"/>
      <c r="FP37" s="80"/>
      <c r="FQ37" s="80"/>
      <c r="FR37" s="80"/>
      <c r="FS37" s="80"/>
      <c r="FT37" s="80"/>
      <c r="FU37" s="80"/>
      <c r="FV37" s="80"/>
      <c r="FW37" s="80"/>
      <c r="FX37" s="80"/>
      <c r="FY37" s="80"/>
      <c r="FZ37" s="80"/>
      <c r="GA37" s="80"/>
      <c r="GB37" s="80"/>
      <c r="GC37" s="80"/>
      <c r="GD37" s="80"/>
      <c r="GE37" s="80"/>
      <c r="GF37" s="80"/>
      <c r="GG37" s="80"/>
      <c r="GH37" s="80"/>
      <c r="GI37" s="80"/>
      <c r="GJ37" s="80"/>
      <c r="GK37" s="80"/>
      <c r="GL37" s="80"/>
      <c r="GM37" s="80"/>
      <c r="GN37" s="80"/>
      <c r="GO37" s="80"/>
      <c r="GP37" s="80"/>
      <c r="GQ37" s="80"/>
      <c r="GR37" s="80"/>
      <c r="GS37" s="80"/>
      <c r="GT37" s="80"/>
      <c r="GU37" s="80"/>
      <c r="GV37" s="80"/>
      <c r="GW37" s="80"/>
      <c r="GX37" s="80"/>
      <c r="GY37" s="80"/>
      <c r="GZ37" s="80"/>
    </row>
    <row r="38" spans="1:208" s="82" customFormat="1" hidden="1" x14ac:dyDescent="0.25">
      <c r="A38" s="155">
        <v>3</v>
      </c>
      <c r="B38" s="157" t="s">
        <v>21</v>
      </c>
      <c r="C38" s="74">
        <v>1993</v>
      </c>
      <c r="D38" s="128" t="e">
        <f>+#REF!+X38+T38+CV38+CR38+CN38+P38+L38+H38+#REF!</f>
        <v>#REF!</v>
      </c>
      <c r="E38" s="158">
        <v>1</v>
      </c>
      <c r="F38" s="87">
        <v>84</v>
      </c>
      <c r="G38" s="87">
        <v>1</v>
      </c>
      <c r="H38" s="211">
        <f>E38*F38+G38</f>
        <v>85</v>
      </c>
      <c r="I38" s="73"/>
      <c r="J38" s="74"/>
      <c r="K38" s="74"/>
      <c r="L38" s="212">
        <f>I38*J38+K38</f>
        <v>0</v>
      </c>
      <c r="M38" s="73"/>
      <c r="N38" s="74"/>
      <c r="O38" s="74"/>
      <c r="P38" s="211">
        <f>M38*N38+O38</f>
        <v>0</v>
      </c>
      <c r="Q38" s="78"/>
      <c r="R38" s="74"/>
      <c r="S38" s="74"/>
      <c r="T38" s="221">
        <f>Q38*R38+S38</f>
        <v>0</v>
      </c>
      <c r="U38" s="73"/>
      <c r="V38" s="74"/>
      <c r="W38" s="74"/>
      <c r="X38" s="212">
        <f t="shared" ref="X38:X42" si="9">U38*V38+W38</f>
        <v>0</v>
      </c>
      <c r="Y38" s="222"/>
      <c r="Z38" s="222"/>
      <c r="AA38" s="222"/>
      <c r="AB38" s="222"/>
      <c r="AC38" s="222"/>
      <c r="AD38" s="222"/>
      <c r="AE38" s="222"/>
      <c r="AF38" s="222"/>
      <c r="AG38" s="222"/>
      <c r="AH38" s="222"/>
      <c r="AI38" s="222"/>
      <c r="AJ38" s="222"/>
      <c r="AK38" s="222"/>
      <c r="AL38" s="222"/>
      <c r="AM38" s="222"/>
      <c r="AN38" s="222"/>
      <c r="AO38" s="222"/>
      <c r="AP38" s="222"/>
      <c r="AQ38" s="222"/>
      <c r="AR38" s="222"/>
      <c r="AS38" s="195"/>
      <c r="AT38" s="195"/>
      <c r="AU38" s="195"/>
      <c r="AV38" s="222"/>
      <c r="AW38" s="222"/>
      <c r="AX38" s="222"/>
      <c r="AY38" s="222"/>
      <c r="AZ38" s="222"/>
      <c r="BA38" s="195"/>
      <c r="BB38" s="195"/>
      <c r="BC38" s="195"/>
      <c r="BD38" s="222"/>
      <c r="BE38" s="195"/>
      <c r="BF38" s="195"/>
      <c r="BG38" s="195"/>
      <c r="BH38" s="222"/>
      <c r="BI38" s="222"/>
      <c r="BJ38" s="222"/>
      <c r="BK38" s="222"/>
      <c r="BL38" s="222"/>
      <c r="BM38" s="222"/>
      <c r="BN38" s="222"/>
      <c r="BO38" s="222"/>
      <c r="BP38" s="222"/>
      <c r="BQ38" s="222"/>
      <c r="BR38" s="222"/>
      <c r="BS38" s="222"/>
      <c r="BT38" s="222"/>
      <c r="BU38" s="55"/>
      <c r="BV38" s="56"/>
      <c r="BW38" s="56"/>
      <c r="BX38" s="58"/>
      <c r="BY38" s="196"/>
      <c r="BZ38" s="196"/>
      <c r="CA38" s="196"/>
      <c r="CB38" s="221"/>
      <c r="CC38" s="196"/>
      <c r="CD38" s="196"/>
      <c r="CE38" s="196"/>
      <c r="CF38" s="221"/>
      <c r="CG38" s="221"/>
      <c r="CH38" s="221"/>
      <c r="CI38" s="221"/>
      <c r="CJ38" s="221"/>
      <c r="CK38" s="55"/>
      <c r="CL38" s="56"/>
      <c r="CM38" s="56"/>
      <c r="CN38" s="208"/>
      <c r="CO38" s="73"/>
      <c r="CP38" s="74"/>
      <c r="CQ38" s="74"/>
      <c r="CR38" s="211"/>
      <c r="CS38" s="73"/>
      <c r="CT38" s="74"/>
      <c r="CU38" s="74"/>
      <c r="CV38" s="211"/>
      <c r="CW38" s="80"/>
      <c r="CX38" s="80"/>
      <c r="CY38" s="80"/>
      <c r="CZ38" s="80"/>
      <c r="DA38" s="80"/>
      <c r="DB38" s="80"/>
      <c r="DC38" s="80"/>
      <c r="DD38" s="80"/>
      <c r="DE38" s="80"/>
      <c r="DF38" s="80"/>
      <c r="DG38" s="80"/>
      <c r="DH38" s="80"/>
      <c r="DI38" s="80"/>
      <c r="DJ38" s="80"/>
      <c r="DK38" s="80"/>
      <c r="DL38" s="80"/>
      <c r="DM38" s="80"/>
      <c r="DN38" s="80"/>
      <c r="DO38" s="80"/>
      <c r="DP38" s="80"/>
      <c r="DQ38" s="80"/>
      <c r="DR38" s="80"/>
      <c r="DS38" s="80"/>
      <c r="DT38" s="80"/>
      <c r="DU38" s="80"/>
      <c r="DV38" s="80"/>
      <c r="DW38" s="80"/>
      <c r="DX38" s="80"/>
      <c r="DY38" s="80"/>
      <c r="DZ38" s="80"/>
      <c r="EA38" s="80"/>
      <c r="EB38" s="80"/>
      <c r="EC38" s="80"/>
      <c r="ED38" s="80"/>
      <c r="EE38" s="80"/>
      <c r="EF38" s="80"/>
      <c r="EG38" s="80"/>
      <c r="EH38" s="80"/>
      <c r="EI38" s="80"/>
      <c r="EJ38" s="80"/>
      <c r="EK38" s="80"/>
      <c r="EL38" s="80"/>
      <c r="EM38" s="80"/>
      <c r="EN38" s="80"/>
      <c r="EO38" s="80"/>
      <c r="EP38" s="80"/>
      <c r="EQ38" s="80"/>
      <c r="ER38" s="80"/>
      <c r="ES38" s="80"/>
      <c r="ET38" s="80"/>
      <c r="EU38" s="80"/>
      <c r="EV38" s="80"/>
      <c r="EW38" s="80"/>
      <c r="EX38" s="80"/>
      <c r="EY38" s="80"/>
      <c r="EZ38" s="80"/>
      <c r="FA38" s="80"/>
      <c r="FB38" s="80"/>
      <c r="FC38" s="80"/>
      <c r="FD38" s="80"/>
      <c r="FE38" s="80"/>
      <c r="FF38" s="80"/>
      <c r="FG38" s="80"/>
      <c r="FH38" s="80"/>
      <c r="FI38" s="80"/>
      <c r="FJ38" s="80"/>
      <c r="FK38" s="80"/>
      <c r="FL38" s="80"/>
      <c r="FM38" s="80"/>
      <c r="FN38" s="80"/>
      <c r="FO38" s="80"/>
      <c r="FP38" s="80"/>
      <c r="FQ38" s="80"/>
      <c r="FR38" s="80"/>
      <c r="FS38" s="80"/>
      <c r="FT38" s="80"/>
      <c r="FU38" s="80"/>
      <c r="FV38" s="80"/>
      <c r="FW38" s="80"/>
      <c r="FX38" s="80"/>
      <c r="FY38" s="80"/>
      <c r="FZ38" s="80"/>
      <c r="GA38" s="80"/>
      <c r="GB38" s="80"/>
      <c r="GC38" s="80"/>
      <c r="GD38" s="80"/>
      <c r="GE38" s="80"/>
      <c r="GF38" s="80"/>
      <c r="GG38" s="80"/>
      <c r="GH38" s="80"/>
      <c r="GI38" s="80"/>
      <c r="GJ38" s="80"/>
      <c r="GK38" s="80"/>
      <c r="GL38" s="80"/>
      <c r="GM38" s="80"/>
      <c r="GN38" s="80"/>
      <c r="GO38" s="80"/>
      <c r="GP38" s="80"/>
      <c r="GQ38" s="80"/>
      <c r="GR38" s="80"/>
      <c r="GS38" s="80"/>
      <c r="GT38" s="80"/>
      <c r="GU38" s="80"/>
      <c r="GV38" s="80"/>
      <c r="GW38" s="80"/>
      <c r="GX38" s="80"/>
      <c r="GY38" s="80"/>
      <c r="GZ38" s="80"/>
    </row>
    <row r="39" spans="1:208" s="82" customFormat="1" hidden="1" x14ac:dyDescent="0.25">
      <c r="A39" s="155">
        <v>14</v>
      </c>
      <c r="B39" s="157" t="s">
        <v>12</v>
      </c>
      <c r="C39" s="74">
        <v>1986</v>
      </c>
      <c r="D39" s="128" t="e">
        <f>SUM(H39+L39+P39+CN39+CR39+CV39+T39+X39+#REF!+#REF!+#REF!+#REF!+#REF!+#REF!+#REF!+#REF!+#REF!+#REF!+#REF!+#REF!)</f>
        <v>#REF!</v>
      </c>
      <c r="E39" s="107"/>
      <c r="F39" s="74"/>
      <c r="G39" s="74"/>
      <c r="H39" s="211">
        <f>E39*F39+G39</f>
        <v>0</v>
      </c>
      <c r="I39" s="73"/>
      <c r="J39" s="74"/>
      <c r="K39" s="74"/>
      <c r="L39" s="212">
        <f>I39*J39+K39</f>
        <v>0</v>
      </c>
      <c r="M39" s="73"/>
      <c r="N39" s="74"/>
      <c r="O39" s="74"/>
      <c r="P39" s="211">
        <f>M39*N39+O39</f>
        <v>0</v>
      </c>
      <c r="Q39" s="78"/>
      <c r="R39" s="74"/>
      <c r="S39" s="74"/>
      <c r="T39" s="221">
        <f>Q39*R39+S39</f>
        <v>0</v>
      </c>
      <c r="U39" s="73"/>
      <c r="V39" s="74"/>
      <c r="W39" s="74"/>
      <c r="X39" s="212">
        <f t="shared" si="9"/>
        <v>0</v>
      </c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  <c r="AJ39" s="221"/>
      <c r="AK39" s="221"/>
      <c r="AL39" s="221"/>
      <c r="AM39" s="221"/>
      <c r="AN39" s="221"/>
      <c r="AO39" s="221"/>
      <c r="AP39" s="221"/>
      <c r="AQ39" s="221"/>
      <c r="AR39" s="221"/>
      <c r="AS39" s="196"/>
      <c r="AT39" s="196"/>
      <c r="AU39" s="196"/>
      <c r="AV39" s="221"/>
      <c r="AW39" s="221"/>
      <c r="AX39" s="221"/>
      <c r="AY39" s="221"/>
      <c r="AZ39" s="221"/>
      <c r="BA39" s="196"/>
      <c r="BB39" s="196"/>
      <c r="BC39" s="196"/>
      <c r="BD39" s="221"/>
      <c r="BE39" s="196"/>
      <c r="BF39" s="196"/>
      <c r="BG39" s="196"/>
      <c r="BH39" s="221"/>
      <c r="BI39" s="221"/>
      <c r="BJ39" s="221"/>
      <c r="BK39" s="221"/>
      <c r="BL39" s="221"/>
      <c r="BM39" s="221"/>
      <c r="BN39" s="221"/>
      <c r="BO39" s="221"/>
      <c r="BP39" s="221"/>
      <c r="BQ39" s="221"/>
      <c r="BR39" s="221"/>
      <c r="BS39" s="221"/>
      <c r="BT39" s="221"/>
      <c r="BU39" s="55"/>
      <c r="BV39" s="56"/>
      <c r="BW39" s="56"/>
      <c r="BX39" s="58"/>
      <c r="BY39" s="196"/>
      <c r="BZ39" s="196"/>
      <c r="CA39" s="196"/>
      <c r="CB39" s="221"/>
      <c r="CC39" s="196"/>
      <c r="CD39" s="196"/>
      <c r="CE39" s="196"/>
      <c r="CF39" s="221"/>
      <c r="CG39" s="221"/>
      <c r="CH39" s="221"/>
      <c r="CI39" s="221"/>
      <c r="CJ39" s="221"/>
      <c r="CK39" s="55">
        <v>1</v>
      </c>
      <c r="CL39" s="56">
        <v>44</v>
      </c>
      <c r="CM39" s="56">
        <v>3</v>
      </c>
      <c r="CN39" s="208"/>
      <c r="CO39" s="73"/>
      <c r="CP39" s="74"/>
      <c r="CQ39" s="74"/>
      <c r="CR39" s="211"/>
      <c r="CS39" s="73"/>
      <c r="CT39" s="74"/>
      <c r="CU39" s="74"/>
      <c r="CV39" s="211"/>
      <c r="CW39" s="80"/>
      <c r="CX39" s="80"/>
      <c r="CY39" s="80"/>
      <c r="CZ39" s="80"/>
      <c r="DA39" s="80"/>
      <c r="DB39" s="80"/>
      <c r="DC39" s="80"/>
      <c r="DD39" s="80"/>
      <c r="DE39" s="80"/>
      <c r="DF39" s="80"/>
      <c r="DG39" s="80"/>
      <c r="DH39" s="80"/>
      <c r="DI39" s="80"/>
      <c r="DJ39" s="80"/>
      <c r="DK39" s="80"/>
      <c r="DL39" s="80"/>
      <c r="DM39" s="80"/>
      <c r="DN39" s="80"/>
      <c r="DO39" s="80"/>
      <c r="DP39" s="80"/>
      <c r="DQ39" s="80"/>
      <c r="DR39" s="80"/>
      <c r="DS39" s="80"/>
      <c r="DT39" s="80"/>
      <c r="DU39" s="80"/>
      <c r="DV39" s="80"/>
      <c r="DW39" s="80"/>
      <c r="DX39" s="80"/>
      <c r="DY39" s="80"/>
      <c r="DZ39" s="80"/>
      <c r="EA39" s="80"/>
      <c r="EB39" s="80"/>
      <c r="EC39" s="80"/>
      <c r="ED39" s="80"/>
      <c r="EE39" s="80"/>
      <c r="EF39" s="80"/>
      <c r="EG39" s="80"/>
      <c r="EH39" s="80"/>
      <c r="EI39" s="80"/>
      <c r="EJ39" s="80"/>
      <c r="EK39" s="80"/>
      <c r="EL39" s="80"/>
      <c r="EM39" s="80"/>
      <c r="EN39" s="80"/>
      <c r="EO39" s="80"/>
      <c r="EP39" s="80"/>
      <c r="EQ39" s="80"/>
      <c r="ER39" s="80"/>
      <c r="ES39" s="80"/>
      <c r="ET39" s="80"/>
      <c r="EU39" s="80"/>
      <c r="EV39" s="80"/>
      <c r="EW39" s="80"/>
      <c r="EX39" s="80"/>
      <c r="EY39" s="80"/>
      <c r="EZ39" s="80"/>
      <c r="FA39" s="80"/>
      <c r="FB39" s="80"/>
      <c r="FC39" s="80"/>
      <c r="FD39" s="80"/>
      <c r="FE39" s="80"/>
      <c r="FF39" s="80"/>
      <c r="FG39" s="80"/>
      <c r="FH39" s="80"/>
      <c r="FI39" s="80"/>
      <c r="FJ39" s="80"/>
      <c r="FK39" s="80"/>
      <c r="FL39" s="80"/>
      <c r="FM39" s="80"/>
      <c r="FN39" s="80"/>
      <c r="FO39" s="80"/>
      <c r="FP39" s="80"/>
      <c r="FQ39" s="80"/>
      <c r="FR39" s="80"/>
      <c r="FS39" s="80"/>
      <c r="FT39" s="80"/>
      <c r="FU39" s="80"/>
      <c r="FV39" s="80"/>
      <c r="FW39" s="80"/>
      <c r="FX39" s="80"/>
      <c r="FY39" s="80"/>
      <c r="FZ39" s="80"/>
      <c r="GA39" s="80"/>
      <c r="GB39" s="80"/>
      <c r="GC39" s="80"/>
      <c r="GD39" s="80"/>
      <c r="GE39" s="80"/>
      <c r="GF39" s="80"/>
      <c r="GG39" s="80"/>
      <c r="GH39" s="80"/>
      <c r="GI39" s="80"/>
      <c r="GJ39" s="80"/>
      <c r="GK39" s="80"/>
      <c r="GL39" s="80"/>
      <c r="GM39" s="80"/>
      <c r="GN39" s="80"/>
      <c r="GO39" s="80"/>
      <c r="GP39" s="80"/>
      <c r="GQ39" s="80"/>
      <c r="GR39" s="80"/>
      <c r="GS39" s="80"/>
      <c r="GT39" s="80"/>
      <c r="GU39" s="80"/>
      <c r="GV39" s="80"/>
      <c r="GW39" s="80"/>
      <c r="GX39" s="80"/>
      <c r="GY39" s="80"/>
      <c r="GZ39" s="80"/>
    </row>
    <row r="40" spans="1:208" s="74" customFormat="1" ht="12" hidden="1" x14ac:dyDescent="0.25">
      <c r="A40" s="155">
        <v>15</v>
      </c>
      <c r="B40" s="157" t="s">
        <v>142</v>
      </c>
      <c r="D40" s="128" t="e">
        <f>SUM(H40+L40+P40+CN40+CR40+CV40+T40+X40+#REF!+#REF!+#REF!+#REF!+#REF!+#REF!+#REF!+#REF!+#REF!+#REF!+#REF!+#REF!)</f>
        <v>#REF!</v>
      </c>
      <c r="E40" s="107"/>
      <c r="H40" s="212"/>
      <c r="I40" s="73"/>
      <c r="L40" s="212"/>
      <c r="M40" s="73"/>
      <c r="P40" s="211"/>
      <c r="Q40" s="77"/>
      <c r="T40" s="211"/>
      <c r="U40" s="107">
        <v>1</v>
      </c>
      <c r="V40" s="74">
        <v>21</v>
      </c>
      <c r="W40" s="74">
        <v>2</v>
      </c>
      <c r="X40" s="212">
        <f t="shared" si="9"/>
        <v>23</v>
      </c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  <c r="AJ40" s="221"/>
      <c r="AK40" s="221"/>
      <c r="AL40" s="221"/>
      <c r="AM40" s="221"/>
      <c r="AN40" s="221"/>
      <c r="AO40" s="221"/>
      <c r="AP40" s="221"/>
      <c r="AQ40" s="221"/>
      <c r="AR40" s="221"/>
      <c r="AS40" s="196"/>
      <c r="AT40" s="196"/>
      <c r="AU40" s="196"/>
      <c r="AV40" s="221"/>
      <c r="AW40" s="221"/>
      <c r="AX40" s="221"/>
      <c r="AY40" s="221"/>
      <c r="AZ40" s="221"/>
      <c r="BA40" s="196"/>
      <c r="BB40" s="196"/>
      <c r="BC40" s="196"/>
      <c r="BD40" s="221"/>
      <c r="BE40" s="196"/>
      <c r="BF40" s="196"/>
      <c r="BG40" s="196"/>
      <c r="BH40" s="221"/>
      <c r="BI40" s="221"/>
      <c r="BJ40" s="221"/>
      <c r="BK40" s="221"/>
      <c r="BL40" s="221"/>
      <c r="BM40" s="221"/>
      <c r="BN40" s="221"/>
      <c r="BO40" s="221"/>
      <c r="BP40" s="221"/>
      <c r="BQ40" s="221"/>
      <c r="BR40" s="221"/>
      <c r="BS40" s="221"/>
      <c r="BT40" s="221"/>
      <c r="BU40" s="55"/>
      <c r="BV40" s="56"/>
      <c r="BW40" s="56"/>
      <c r="BX40" s="58"/>
      <c r="BY40" s="77"/>
      <c r="BZ40" s="77"/>
      <c r="CA40" s="77"/>
      <c r="CB40" s="221"/>
      <c r="CC40" s="77"/>
      <c r="CD40" s="77"/>
      <c r="CE40" s="77"/>
      <c r="CF40" s="221"/>
      <c r="CG40" s="221"/>
      <c r="CH40" s="221"/>
      <c r="CI40" s="221"/>
      <c r="CJ40" s="221"/>
      <c r="CK40" s="68"/>
      <c r="CL40" s="56"/>
      <c r="CM40" s="56"/>
      <c r="CN40" s="208"/>
      <c r="CO40" s="107"/>
      <c r="CR40" s="211"/>
      <c r="CS40" s="107"/>
      <c r="CV40" s="211"/>
      <c r="CW40" s="131"/>
      <c r="CX40" s="131"/>
      <c r="CY40" s="131"/>
      <c r="CZ40" s="131"/>
      <c r="DA40" s="131"/>
      <c r="DB40" s="131"/>
      <c r="DC40" s="131"/>
      <c r="DD40" s="131"/>
      <c r="DE40" s="131"/>
      <c r="DF40" s="131"/>
      <c r="DG40" s="131"/>
      <c r="DH40" s="131"/>
      <c r="DI40" s="131"/>
      <c r="DJ40" s="131"/>
      <c r="DK40" s="131"/>
      <c r="DL40" s="131"/>
      <c r="DM40" s="131"/>
      <c r="DN40" s="131"/>
      <c r="DO40" s="131"/>
      <c r="DP40" s="131"/>
      <c r="DQ40" s="131"/>
      <c r="DR40" s="131"/>
      <c r="DS40" s="131"/>
      <c r="DT40" s="131"/>
      <c r="DU40" s="131"/>
      <c r="DV40" s="131"/>
      <c r="DW40" s="131"/>
      <c r="DX40" s="131"/>
      <c r="DY40" s="131"/>
      <c r="DZ40" s="131"/>
      <c r="EA40" s="131"/>
      <c r="EB40" s="131"/>
      <c r="EC40" s="131"/>
      <c r="ED40" s="131"/>
      <c r="EE40" s="131"/>
      <c r="EF40" s="131"/>
      <c r="EG40" s="131"/>
      <c r="EH40" s="131"/>
      <c r="EI40" s="131"/>
      <c r="EJ40" s="131"/>
      <c r="EK40" s="131"/>
      <c r="EL40" s="131"/>
      <c r="EM40" s="131"/>
      <c r="EN40" s="131"/>
      <c r="EO40" s="131"/>
      <c r="EP40" s="131"/>
      <c r="EQ40" s="131"/>
      <c r="ER40" s="131"/>
      <c r="ES40" s="131"/>
      <c r="ET40" s="131"/>
      <c r="EU40" s="131"/>
      <c r="EV40" s="131"/>
      <c r="EW40" s="131"/>
      <c r="EX40" s="131"/>
      <c r="EY40" s="131"/>
      <c r="EZ40" s="131"/>
      <c r="FA40" s="131"/>
      <c r="FB40" s="131"/>
      <c r="FC40" s="131"/>
      <c r="FD40" s="131"/>
      <c r="FE40" s="131"/>
      <c r="FF40" s="131"/>
      <c r="FG40" s="131"/>
      <c r="FH40" s="131"/>
      <c r="FI40" s="131"/>
      <c r="FJ40" s="131"/>
      <c r="FK40" s="131"/>
      <c r="FL40" s="131"/>
      <c r="FM40" s="131"/>
      <c r="FN40" s="131"/>
      <c r="FO40" s="131"/>
      <c r="FP40" s="131"/>
      <c r="FQ40" s="131"/>
      <c r="FR40" s="131"/>
      <c r="FS40" s="131"/>
      <c r="FT40" s="131"/>
      <c r="FU40" s="131"/>
      <c r="FV40" s="131"/>
      <c r="FW40" s="131"/>
      <c r="FX40" s="131"/>
      <c r="FY40" s="131"/>
      <c r="FZ40" s="131"/>
      <c r="GA40" s="131"/>
      <c r="GB40" s="131"/>
      <c r="GC40" s="131"/>
      <c r="GD40" s="131"/>
      <c r="GE40" s="131"/>
      <c r="GF40" s="131"/>
      <c r="GG40" s="131"/>
      <c r="GH40" s="131"/>
      <c r="GI40" s="131"/>
      <c r="GJ40" s="131"/>
      <c r="GK40" s="131"/>
      <c r="GL40" s="131"/>
      <c r="GM40" s="131"/>
      <c r="GN40" s="131"/>
      <c r="GO40" s="131"/>
      <c r="GP40" s="131"/>
      <c r="GQ40" s="131"/>
      <c r="GR40" s="131"/>
      <c r="GS40" s="131"/>
      <c r="GT40" s="131"/>
      <c r="GU40" s="131"/>
      <c r="GV40" s="131"/>
      <c r="GW40" s="131"/>
      <c r="GX40" s="131"/>
      <c r="GY40" s="131"/>
      <c r="GZ40" s="131"/>
    </row>
    <row r="41" spans="1:208" s="82" customFormat="1" hidden="1" x14ac:dyDescent="0.25">
      <c r="A41" s="155">
        <v>17</v>
      </c>
      <c r="B41" s="157" t="s">
        <v>54</v>
      </c>
      <c r="C41" s="74"/>
      <c r="D41" s="128" t="e">
        <f>SUM(H41+L41+P41+CN41+CR41+CV41+T41+X41+#REF!+#REF!+#REF!+#REF!+#REF!+#REF!+#REF!+#REF!+#REF!+#REF!+#REF!+#REF!)</f>
        <v>#REF!</v>
      </c>
      <c r="E41" s="107"/>
      <c r="F41" s="74"/>
      <c r="G41" s="74"/>
      <c r="H41" s="211">
        <f>E41*F41+G41</f>
        <v>0</v>
      </c>
      <c r="I41" s="73">
        <v>1</v>
      </c>
      <c r="J41" s="74">
        <v>21</v>
      </c>
      <c r="K41" s="74">
        <v>5</v>
      </c>
      <c r="L41" s="212">
        <f>I41*J41+K41</f>
        <v>26</v>
      </c>
      <c r="M41" s="73"/>
      <c r="N41" s="74"/>
      <c r="O41" s="74"/>
      <c r="P41" s="211">
        <f t="shared" ref="P41:P44" si="10">M41*N41+O41</f>
        <v>0</v>
      </c>
      <c r="Q41" s="78"/>
      <c r="R41" s="74"/>
      <c r="S41" s="74"/>
      <c r="T41" s="221">
        <f>Q41*R41+S41</f>
        <v>0</v>
      </c>
      <c r="U41" s="73"/>
      <c r="V41" s="74"/>
      <c r="W41" s="74"/>
      <c r="X41" s="212">
        <f t="shared" si="9"/>
        <v>0</v>
      </c>
      <c r="Y41" s="221"/>
      <c r="Z41" s="221"/>
      <c r="AA41" s="221"/>
      <c r="AB41" s="221"/>
      <c r="AC41" s="221"/>
      <c r="AD41" s="221"/>
      <c r="AE41" s="221"/>
      <c r="AF41" s="221"/>
      <c r="AG41" s="221"/>
      <c r="AH41" s="221"/>
      <c r="AI41" s="221"/>
      <c r="AJ41" s="221"/>
      <c r="AK41" s="221"/>
      <c r="AL41" s="221"/>
      <c r="AM41" s="221"/>
      <c r="AN41" s="221"/>
      <c r="AO41" s="221"/>
      <c r="AP41" s="221"/>
      <c r="AQ41" s="221"/>
      <c r="AR41" s="221"/>
      <c r="AS41" s="196"/>
      <c r="AT41" s="196"/>
      <c r="AU41" s="196"/>
      <c r="AV41" s="221"/>
      <c r="AW41" s="221"/>
      <c r="AX41" s="221"/>
      <c r="AY41" s="221"/>
      <c r="AZ41" s="221"/>
      <c r="BA41" s="196"/>
      <c r="BB41" s="196"/>
      <c r="BC41" s="196"/>
      <c r="BD41" s="221"/>
      <c r="BE41" s="196"/>
      <c r="BF41" s="196"/>
      <c r="BG41" s="196"/>
      <c r="BH41" s="221"/>
      <c r="BI41" s="221"/>
      <c r="BJ41" s="221"/>
      <c r="BK41" s="221"/>
      <c r="BL41" s="221"/>
      <c r="BM41" s="221"/>
      <c r="BN41" s="221"/>
      <c r="BO41" s="221"/>
      <c r="BP41" s="221"/>
      <c r="BQ41" s="221"/>
      <c r="BR41" s="221"/>
      <c r="BS41" s="221"/>
      <c r="BT41" s="221"/>
      <c r="BU41" s="55"/>
      <c r="BV41" s="56"/>
      <c r="BW41" s="56"/>
      <c r="BX41" s="58"/>
      <c r="BY41" s="196"/>
      <c r="BZ41" s="196"/>
      <c r="CA41" s="196"/>
      <c r="CB41" s="221"/>
      <c r="CC41" s="196"/>
      <c r="CD41" s="196"/>
      <c r="CE41" s="196"/>
      <c r="CF41" s="221"/>
      <c r="CG41" s="221"/>
      <c r="CH41" s="221"/>
      <c r="CI41" s="221"/>
      <c r="CJ41" s="221"/>
      <c r="CK41" s="55"/>
      <c r="CL41" s="56"/>
      <c r="CM41" s="56"/>
      <c r="CN41" s="208"/>
      <c r="CO41" s="73"/>
      <c r="CP41" s="74"/>
      <c r="CQ41" s="74"/>
      <c r="CR41" s="211"/>
      <c r="CS41" s="73"/>
      <c r="CT41" s="74"/>
      <c r="CU41" s="74"/>
      <c r="CV41" s="211"/>
      <c r="CW41" s="80"/>
      <c r="CX41" s="80"/>
      <c r="CY41" s="80"/>
      <c r="CZ41" s="80"/>
      <c r="DA41" s="80"/>
      <c r="DB41" s="80"/>
      <c r="DC41" s="80"/>
      <c r="DD41" s="80"/>
      <c r="DE41" s="80"/>
      <c r="DF41" s="80"/>
      <c r="DG41" s="80"/>
      <c r="DH41" s="80"/>
      <c r="DI41" s="80"/>
      <c r="DJ41" s="80"/>
      <c r="DK41" s="80"/>
      <c r="DL41" s="80"/>
      <c r="DM41" s="80"/>
      <c r="DN41" s="80"/>
      <c r="DO41" s="80"/>
      <c r="DP41" s="80"/>
      <c r="DQ41" s="80"/>
      <c r="DR41" s="80"/>
      <c r="DS41" s="80"/>
      <c r="DT41" s="80"/>
      <c r="DU41" s="80"/>
      <c r="DV41" s="80"/>
      <c r="DW41" s="80"/>
      <c r="DX41" s="80"/>
      <c r="DY41" s="80"/>
      <c r="DZ41" s="80"/>
      <c r="EA41" s="80"/>
      <c r="EB41" s="80"/>
      <c r="EC41" s="80"/>
      <c r="ED41" s="80"/>
      <c r="EE41" s="80"/>
      <c r="EF41" s="80"/>
      <c r="EG41" s="80"/>
      <c r="EH41" s="80"/>
      <c r="EI41" s="80"/>
      <c r="EJ41" s="80"/>
      <c r="EK41" s="80"/>
      <c r="EL41" s="80"/>
      <c r="EM41" s="80"/>
      <c r="EN41" s="80"/>
      <c r="EO41" s="80"/>
      <c r="EP41" s="80"/>
      <c r="EQ41" s="80"/>
      <c r="ER41" s="80"/>
      <c r="ES41" s="80"/>
      <c r="ET41" s="80"/>
      <c r="EU41" s="80"/>
      <c r="EV41" s="80"/>
      <c r="EW41" s="80"/>
      <c r="EX41" s="80"/>
      <c r="EY41" s="80"/>
      <c r="EZ41" s="80"/>
      <c r="FA41" s="80"/>
      <c r="FB41" s="80"/>
      <c r="FC41" s="80"/>
      <c r="FD41" s="80"/>
      <c r="FE41" s="80"/>
      <c r="FF41" s="80"/>
      <c r="FG41" s="80"/>
      <c r="FH41" s="80"/>
      <c r="FI41" s="80"/>
      <c r="FJ41" s="80"/>
      <c r="FK41" s="80"/>
      <c r="FL41" s="80"/>
      <c r="FM41" s="80"/>
      <c r="FN41" s="80"/>
      <c r="FO41" s="80"/>
      <c r="FP41" s="80"/>
      <c r="FQ41" s="80"/>
      <c r="FR41" s="80"/>
      <c r="FS41" s="80"/>
      <c r="FT41" s="80"/>
      <c r="FU41" s="80"/>
      <c r="FV41" s="80"/>
      <c r="FW41" s="80"/>
      <c r="FX41" s="80"/>
      <c r="FY41" s="80"/>
      <c r="FZ41" s="80"/>
      <c r="GA41" s="80"/>
      <c r="GB41" s="80"/>
      <c r="GC41" s="80"/>
      <c r="GD41" s="80"/>
      <c r="GE41" s="80"/>
      <c r="GF41" s="80"/>
      <c r="GG41" s="80"/>
      <c r="GH41" s="80"/>
      <c r="GI41" s="80"/>
      <c r="GJ41" s="80"/>
      <c r="GK41" s="80"/>
      <c r="GL41" s="80"/>
      <c r="GM41" s="80"/>
      <c r="GN41" s="80"/>
      <c r="GO41" s="80"/>
      <c r="GP41" s="80"/>
      <c r="GQ41" s="80"/>
      <c r="GR41" s="80"/>
      <c r="GS41" s="80"/>
      <c r="GT41" s="80"/>
      <c r="GU41" s="80"/>
      <c r="GV41" s="80"/>
      <c r="GW41" s="80"/>
      <c r="GX41" s="80"/>
      <c r="GY41" s="80"/>
      <c r="GZ41" s="80"/>
    </row>
    <row r="42" spans="1:208" s="82" customFormat="1" hidden="1" x14ac:dyDescent="0.25">
      <c r="A42" s="155">
        <v>19</v>
      </c>
      <c r="B42" s="157" t="s">
        <v>22</v>
      </c>
      <c r="C42" s="145"/>
      <c r="D42" s="128" t="e">
        <f>SUM(H42+L42+P42+CN42+CR42+CV42+T42+X42+#REF!+#REF!+#REF!+#REF!+#REF!+#REF!+#REF!+#REF!+#REF!+#REF!+#REF!+#REF!)</f>
        <v>#REF!</v>
      </c>
      <c r="E42" s="107"/>
      <c r="F42" s="74"/>
      <c r="G42" s="74"/>
      <c r="H42" s="211">
        <f>E42*F42+G42</f>
        <v>0</v>
      </c>
      <c r="I42" s="74"/>
      <c r="J42" s="74"/>
      <c r="K42" s="74"/>
      <c r="L42" s="212">
        <f>I42*J42+K42</f>
        <v>0</v>
      </c>
      <c r="M42" s="73"/>
      <c r="N42" s="74"/>
      <c r="O42" s="74"/>
      <c r="P42" s="211">
        <f t="shared" si="10"/>
        <v>0</v>
      </c>
      <c r="Q42" s="78"/>
      <c r="R42" s="74"/>
      <c r="S42" s="74"/>
      <c r="T42" s="221">
        <f>Q42*R42+S42</f>
        <v>0</v>
      </c>
      <c r="U42" s="73"/>
      <c r="V42" s="74"/>
      <c r="W42" s="74"/>
      <c r="X42" s="212">
        <f t="shared" si="9"/>
        <v>0</v>
      </c>
      <c r="Y42" s="221"/>
      <c r="Z42" s="221"/>
      <c r="AA42" s="221"/>
      <c r="AB42" s="221"/>
      <c r="AC42" s="221"/>
      <c r="AD42" s="221"/>
      <c r="AE42" s="221"/>
      <c r="AF42" s="221"/>
      <c r="AG42" s="221"/>
      <c r="AH42" s="221"/>
      <c r="AI42" s="221"/>
      <c r="AJ42" s="221"/>
      <c r="AK42" s="221"/>
      <c r="AL42" s="221"/>
      <c r="AM42" s="221"/>
      <c r="AN42" s="221"/>
      <c r="AO42" s="221"/>
      <c r="AP42" s="221"/>
      <c r="AQ42" s="221"/>
      <c r="AR42" s="221"/>
      <c r="AS42" s="196"/>
      <c r="AT42" s="196"/>
      <c r="AU42" s="196"/>
      <c r="AV42" s="221"/>
      <c r="AW42" s="221"/>
      <c r="AX42" s="221"/>
      <c r="AY42" s="221"/>
      <c r="AZ42" s="221"/>
      <c r="BA42" s="196"/>
      <c r="BB42" s="196"/>
      <c r="BC42" s="196"/>
      <c r="BD42" s="221"/>
      <c r="BE42" s="196"/>
      <c r="BF42" s="196"/>
      <c r="BG42" s="196"/>
      <c r="BH42" s="221"/>
      <c r="BI42" s="221"/>
      <c r="BJ42" s="221"/>
      <c r="BK42" s="221"/>
      <c r="BL42" s="221"/>
      <c r="BM42" s="221"/>
      <c r="BN42" s="221"/>
      <c r="BO42" s="221"/>
      <c r="BP42" s="221"/>
      <c r="BQ42" s="221"/>
      <c r="BR42" s="221"/>
      <c r="BS42" s="221"/>
      <c r="BT42" s="221"/>
      <c r="BU42" s="55"/>
      <c r="BV42" s="56"/>
      <c r="BW42" s="56"/>
      <c r="BX42" s="58"/>
      <c r="BY42" s="196"/>
      <c r="BZ42" s="196"/>
      <c r="CA42" s="196"/>
      <c r="CB42" s="221"/>
      <c r="CC42" s="196"/>
      <c r="CD42" s="196"/>
      <c r="CE42" s="196"/>
      <c r="CF42" s="221"/>
      <c r="CG42" s="221"/>
      <c r="CH42" s="221"/>
      <c r="CI42" s="221"/>
      <c r="CJ42" s="221"/>
      <c r="CK42" s="55"/>
      <c r="CL42" s="56"/>
      <c r="CM42" s="56"/>
      <c r="CN42" s="208"/>
      <c r="CO42" s="73"/>
      <c r="CP42" s="74"/>
      <c r="CQ42" s="74"/>
      <c r="CR42" s="211"/>
      <c r="CS42" s="73"/>
      <c r="CT42" s="74"/>
      <c r="CU42" s="74"/>
      <c r="CV42" s="211"/>
      <c r="CW42" s="80"/>
      <c r="CX42" s="80"/>
      <c r="CY42" s="80"/>
      <c r="CZ42" s="80"/>
      <c r="DA42" s="80"/>
      <c r="DB42" s="80"/>
      <c r="DC42" s="80"/>
      <c r="DD42" s="80"/>
      <c r="DE42" s="80"/>
      <c r="DF42" s="80"/>
      <c r="DG42" s="80"/>
      <c r="DH42" s="80"/>
      <c r="DI42" s="80"/>
      <c r="DJ42" s="80"/>
      <c r="DK42" s="80"/>
      <c r="DL42" s="80"/>
      <c r="DM42" s="80"/>
      <c r="DN42" s="80"/>
      <c r="DO42" s="80"/>
      <c r="DP42" s="80"/>
      <c r="DQ42" s="80"/>
      <c r="DR42" s="80"/>
      <c r="DS42" s="80"/>
      <c r="DT42" s="80"/>
      <c r="DU42" s="80"/>
      <c r="DV42" s="80"/>
      <c r="DW42" s="80"/>
      <c r="DX42" s="80"/>
      <c r="DY42" s="80"/>
      <c r="DZ42" s="80"/>
      <c r="EA42" s="80"/>
      <c r="EB42" s="80"/>
      <c r="EC42" s="80"/>
      <c r="ED42" s="80"/>
      <c r="EE42" s="80"/>
      <c r="EF42" s="80"/>
      <c r="EG42" s="80"/>
      <c r="EH42" s="80"/>
      <c r="EI42" s="80"/>
      <c r="EJ42" s="80"/>
      <c r="EK42" s="80"/>
      <c r="EL42" s="80"/>
      <c r="EM42" s="80"/>
      <c r="EN42" s="80"/>
      <c r="EO42" s="80"/>
      <c r="EP42" s="80"/>
      <c r="EQ42" s="80"/>
      <c r="ER42" s="80"/>
      <c r="ES42" s="80"/>
      <c r="ET42" s="80"/>
      <c r="EU42" s="80"/>
      <c r="EV42" s="80"/>
      <c r="EW42" s="80"/>
      <c r="EX42" s="80"/>
      <c r="EY42" s="80"/>
      <c r="EZ42" s="80"/>
      <c r="FA42" s="80"/>
      <c r="FB42" s="80"/>
      <c r="FC42" s="80"/>
      <c r="FD42" s="80"/>
      <c r="FE42" s="80"/>
      <c r="FF42" s="80"/>
      <c r="FG42" s="80"/>
      <c r="FH42" s="80"/>
      <c r="FI42" s="80"/>
      <c r="FJ42" s="80"/>
      <c r="FK42" s="80"/>
      <c r="FL42" s="80"/>
      <c r="FM42" s="80"/>
      <c r="FN42" s="80"/>
      <c r="FO42" s="80"/>
      <c r="FP42" s="80"/>
      <c r="FQ42" s="80"/>
      <c r="FR42" s="80"/>
      <c r="FS42" s="80"/>
      <c r="FT42" s="80"/>
      <c r="FU42" s="80"/>
      <c r="FV42" s="80"/>
      <c r="FW42" s="80"/>
      <c r="FX42" s="80"/>
      <c r="FY42" s="80"/>
      <c r="FZ42" s="80"/>
      <c r="GA42" s="80"/>
      <c r="GB42" s="80"/>
      <c r="GC42" s="80"/>
      <c r="GD42" s="80"/>
      <c r="GE42" s="80"/>
      <c r="GF42" s="80"/>
      <c r="GG42" s="80"/>
      <c r="GH42" s="80"/>
      <c r="GI42" s="80"/>
      <c r="GJ42" s="80"/>
      <c r="GK42" s="80"/>
      <c r="GL42" s="80"/>
      <c r="GM42" s="80"/>
      <c r="GN42" s="80"/>
      <c r="GO42" s="80"/>
      <c r="GP42" s="80"/>
      <c r="GQ42" s="80"/>
      <c r="GR42" s="80"/>
      <c r="GS42" s="80"/>
      <c r="GT42" s="80"/>
      <c r="GU42" s="80"/>
      <c r="GV42" s="80"/>
      <c r="GW42" s="80"/>
      <c r="GX42" s="80"/>
      <c r="GY42" s="80"/>
      <c r="GZ42" s="80"/>
    </row>
    <row r="43" spans="1:208" s="82" customFormat="1" hidden="1" x14ac:dyDescent="0.25">
      <c r="A43" s="155">
        <v>21</v>
      </c>
      <c r="B43" s="157" t="s">
        <v>42</v>
      </c>
      <c r="C43" s="74"/>
      <c r="D43" s="128" t="e">
        <f>SUM(H43+L43+P43+CN43+CR43+CV43+T43+X43+#REF!+#REF!+#REF!+#REF!+#REF!+#REF!+#REF!+#REF!+#REF!+#REF!+#REF!+#REF!)</f>
        <v>#REF!</v>
      </c>
      <c r="E43" s="107"/>
      <c r="F43" s="74"/>
      <c r="G43" s="74"/>
      <c r="H43" s="211">
        <f>E43*F43+G43</f>
        <v>0</v>
      </c>
      <c r="I43" s="73">
        <v>1</v>
      </c>
      <c r="J43" s="74">
        <v>21</v>
      </c>
      <c r="K43" s="74">
        <v>1</v>
      </c>
      <c r="L43" s="212">
        <f>I43*J43+K43</f>
        <v>22</v>
      </c>
      <c r="M43" s="73"/>
      <c r="N43" s="74"/>
      <c r="O43" s="74"/>
      <c r="P43" s="211">
        <f t="shared" si="10"/>
        <v>0</v>
      </c>
      <c r="Q43" s="78"/>
      <c r="R43" s="87"/>
      <c r="S43" s="87"/>
      <c r="T43" s="221">
        <f>Q43*R43+S43</f>
        <v>0</v>
      </c>
      <c r="U43" s="73"/>
      <c r="V43" s="74"/>
      <c r="W43" s="74"/>
      <c r="X43" s="212">
        <f>U43*V43+W43</f>
        <v>0</v>
      </c>
      <c r="Y43" s="221"/>
      <c r="Z43" s="221"/>
      <c r="AA43" s="221"/>
      <c r="AB43" s="221"/>
      <c r="AC43" s="221"/>
      <c r="AD43" s="221"/>
      <c r="AE43" s="221"/>
      <c r="AF43" s="221"/>
      <c r="AG43" s="221"/>
      <c r="AH43" s="221"/>
      <c r="AI43" s="221"/>
      <c r="AJ43" s="221"/>
      <c r="AK43" s="221"/>
      <c r="AL43" s="221"/>
      <c r="AM43" s="221"/>
      <c r="AN43" s="221"/>
      <c r="AO43" s="221"/>
      <c r="AP43" s="221"/>
      <c r="AQ43" s="221"/>
      <c r="AR43" s="221"/>
      <c r="AS43" s="196"/>
      <c r="AT43" s="196"/>
      <c r="AU43" s="196"/>
      <c r="AV43" s="221"/>
      <c r="AW43" s="221"/>
      <c r="AX43" s="221"/>
      <c r="AY43" s="221"/>
      <c r="AZ43" s="221"/>
      <c r="BA43" s="196"/>
      <c r="BB43" s="196"/>
      <c r="BC43" s="196"/>
      <c r="BD43" s="221"/>
      <c r="BE43" s="196"/>
      <c r="BF43" s="196"/>
      <c r="BG43" s="196"/>
      <c r="BH43" s="221"/>
      <c r="BI43" s="221"/>
      <c r="BJ43" s="221"/>
      <c r="BK43" s="221"/>
      <c r="BL43" s="221"/>
      <c r="BM43" s="221"/>
      <c r="BN43" s="221"/>
      <c r="BO43" s="221"/>
      <c r="BP43" s="221"/>
      <c r="BQ43" s="221"/>
      <c r="BR43" s="221"/>
      <c r="BS43" s="221"/>
      <c r="BT43" s="221"/>
      <c r="BU43" s="55"/>
      <c r="BV43" s="56"/>
      <c r="BW43" s="56"/>
      <c r="BX43" s="58"/>
      <c r="BY43" s="196"/>
      <c r="BZ43" s="196"/>
      <c r="CA43" s="196"/>
      <c r="CB43" s="221"/>
      <c r="CC43" s="196"/>
      <c r="CD43" s="196"/>
      <c r="CE43" s="196"/>
      <c r="CF43" s="221"/>
      <c r="CG43" s="221"/>
      <c r="CH43" s="221"/>
      <c r="CI43" s="221"/>
      <c r="CJ43" s="221"/>
      <c r="CK43" s="55"/>
      <c r="CL43" s="56"/>
      <c r="CM43" s="56"/>
      <c r="CN43" s="208"/>
      <c r="CO43" s="73"/>
      <c r="CP43" s="74"/>
      <c r="CQ43" s="74"/>
      <c r="CR43" s="211"/>
      <c r="CS43" s="73"/>
      <c r="CT43" s="74"/>
      <c r="CU43" s="74"/>
      <c r="CV43" s="211"/>
      <c r="CW43" s="80"/>
      <c r="CX43" s="80"/>
      <c r="CY43" s="80"/>
      <c r="CZ43" s="80"/>
      <c r="DA43" s="80"/>
      <c r="DB43" s="80"/>
      <c r="DC43" s="80"/>
      <c r="DD43" s="80"/>
      <c r="DE43" s="80"/>
      <c r="DF43" s="80"/>
      <c r="DG43" s="80"/>
      <c r="DH43" s="80"/>
      <c r="DI43" s="80"/>
      <c r="DJ43" s="80"/>
      <c r="DK43" s="80"/>
      <c r="DL43" s="80"/>
      <c r="DM43" s="80"/>
      <c r="DN43" s="80"/>
      <c r="DO43" s="80"/>
      <c r="DP43" s="80"/>
      <c r="DQ43" s="80"/>
      <c r="DR43" s="80"/>
      <c r="DS43" s="80"/>
      <c r="DT43" s="80"/>
      <c r="DU43" s="80"/>
      <c r="DV43" s="80"/>
      <c r="DW43" s="80"/>
      <c r="DX43" s="80"/>
      <c r="DY43" s="80"/>
      <c r="DZ43" s="80"/>
      <c r="EA43" s="80"/>
      <c r="EB43" s="80"/>
      <c r="EC43" s="80"/>
      <c r="ED43" s="80"/>
      <c r="EE43" s="80"/>
      <c r="EF43" s="80"/>
      <c r="EG43" s="80"/>
      <c r="EH43" s="80"/>
      <c r="EI43" s="80"/>
      <c r="EJ43" s="80"/>
      <c r="EK43" s="80"/>
      <c r="EL43" s="80"/>
      <c r="EM43" s="80"/>
      <c r="EN43" s="80"/>
      <c r="EO43" s="80"/>
      <c r="EP43" s="80"/>
      <c r="EQ43" s="80"/>
      <c r="ER43" s="80"/>
      <c r="ES43" s="80"/>
      <c r="ET43" s="80"/>
      <c r="EU43" s="80"/>
      <c r="EV43" s="80"/>
      <c r="EW43" s="80"/>
      <c r="EX43" s="80"/>
      <c r="EY43" s="80"/>
      <c r="EZ43" s="80"/>
      <c r="FA43" s="80"/>
      <c r="FB43" s="80"/>
      <c r="FC43" s="80"/>
      <c r="FD43" s="80"/>
      <c r="FE43" s="80"/>
      <c r="FF43" s="80"/>
      <c r="FG43" s="80"/>
      <c r="FH43" s="80"/>
      <c r="FI43" s="80"/>
      <c r="FJ43" s="80"/>
      <c r="FK43" s="80"/>
      <c r="FL43" s="80"/>
      <c r="FM43" s="80"/>
      <c r="FN43" s="80"/>
      <c r="FO43" s="80"/>
      <c r="FP43" s="80"/>
      <c r="FQ43" s="80"/>
      <c r="FR43" s="80"/>
      <c r="FS43" s="80"/>
      <c r="FT43" s="80"/>
      <c r="FU43" s="80"/>
      <c r="FV43" s="80"/>
      <c r="FW43" s="80"/>
      <c r="FX43" s="80"/>
      <c r="FY43" s="80"/>
      <c r="FZ43" s="80"/>
      <c r="GA43" s="80"/>
      <c r="GB43" s="80"/>
      <c r="GC43" s="80"/>
      <c r="GD43" s="80"/>
      <c r="GE43" s="80"/>
      <c r="GF43" s="80"/>
      <c r="GG43" s="80"/>
      <c r="GH43" s="80"/>
      <c r="GI43" s="80"/>
      <c r="GJ43" s="80"/>
      <c r="GK43" s="80"/>
      <c r="GL43" s="80"/>
      <c r="GM43" s="80"/>
      <c r="GN43" s="80"/>
      <c r="GO43" s="80"/>
      <c r="GP43" s="80"/>
      <c r="GQ43" s="80"/>
      <c r="GR43" s="80"/>
      <c r="GS43" s="80"/>
      <c r="GT43" s="80"/>
      <c r="GU43" s="80"/>
      <c r="GV43" s="80"/>
      <c r="GW43" s="80"/>
      <c r="GX43" s="80"/>
      <c r="GY43" s="80"/>
      <c r="GZ43" s="80"/>
    </row>
    <row r="44" spans="1:208" s="82" customFormat="1" hidden="1" x14ac:dyDescent="0.25">
      <c r="A44" s="155">
        <v>24</v>
      </c>
      <c r="B44" s="157" t="s">
        <v>116</v>
      </c>
      <c r="C44" s="74">
        <v>1989</v>
      </c>
      <c r="D44" s="128" t="e">
        <f>SUM(H44+L44+P44+CN44+CR44+CV44+T44+X44+#REF!+#REF!+#REF!+#REF!+#REF!+#REF!+#REF!+#REF!+#REF!+#REF!+#REF!+#REF!)</f>
        <v>#REF!</v>
      </c>
      <c r="E44" s="107"/>
      <c r="F44" s="74"/>
      <c r="G44" s="74"/>
      <c r="H44" s="211"/>
      <c r="I44" s="73">
        <v>1</v>
      </c>
      <c r="J44" s="74">
        <v>12</v>
      </c>
      <c r="K44" s="74">
        <v>3</v>
      </c>
      <c r="L44" s="212">
        <f>I44*J44+K44</f>
        <v>15</v>
      </c>
      <c r="M44" s="73"/>
      <c r="N44" s="74"/>
      <c r="O44" s="74"/>
      <c r="P44" s="211">
        <f t="shared" si="10"/>
        <v>0</v>
      </c>
      <c r="Q44" s="78"/>
      <c r="R44" s="74"/>
      <c r="S44" s="74"/>
      <c r="T44" s="221"/>
      <c r="U44" s="73"/>
      <c r="V44" s="74"/>
      <c r="W44" s="74"/>
      <c r="X44" s="212">
        <f>U44*V44+W44</f>
        <v>0</v>
      </c>
      <c r="Y44" s="221"/>
      <c r="Z44" s="221"/>
      <c r="AA44" s="221"/>
      <c r="AB44" s="221"/>
      <c r="AC44" s="221"/>
      <c r="AD44" s="221"/>
      <c r="AE44" s="221"/>
      <c r="AF44" s="221"/>
      <c r="AG44" s="221"/>
      <c r="AH44" s="221"/>
      <c r="AI44" s="221"/>
      <c r="AJ44" s="221"/>
      <c r="AK44" s="221"/>
      <c r="AL44" s="221"/>
      <c r="AM44" s="221"/>
      <c r="AN44" s="221"/>
      <c r="AO44" s="221"/>
      <c r="AP44" s="221"/>
      <c r="AQ44" s="221"/>
      <c r="AR44" s="221"/>
      <c r="AS44" s="196"/>
      <c r="AT44" s="196"/>
      <c r="AU44" s="196"/>
      <c r="AV44" s="221"/>
      <c r="AW44" s="221"/>
      <c r="AX44" s="221"/>
      <c r="AY44" s="221"/>
      <c r="AZ44" s="221"/>
      <c r="BA44" s="196"/>
      <c r="BB44" s="196"/>
      <c r="BC44" s="196"/>
      <c r="BD44" s="221"/>
      <c r="BE44" s="196"/>
      <c r="BF44" s="196"/>
      <c r="BG44" s="196"/>
      <c r="BH44" s="221"/>
      <c r="BI44" s="221"/>
      <c r="BJ44" s="221"/>
      <c r="BK44" s="221"/>
      <c r="BL44" s="221"/>
      <c r="BM44" s="221"/>
      <c r="BN44" s="221"/>
      <c r="BO44" s="221"/>
      <c r="BP44" s="221"/>
      <c r="BQ44" s="221"/>
      <c r="BR44" s="221"/>
      <c r="BS44" s="221"/>
      <c r="BT44" s="221"/>
      <c r="BU44" s="55"/>
      <c r="BV44" s="56"/>
      <c r="BW44" s="56"/>
      <c r="BX44" s="58"/>
      <c r="BY44" s="196"/>
      <c r="BZ44" s="196"/>
      <c r="CA44" s="196"/>
      <c r="CB44" s="221"/>
      <c r="CC44" s="196"/>
      <c r="CD44" s="196"/>
      <c r="CE44" s="196"/>
      <c r="CF44" s="221"/>
      <c r="CG44" s="221"/>
      <c r="CH44" s="221"/>
      <c r="CI44" s="221"/>
      <c r="CJ44" s="221"/>
      <c r="CK44" s="55"/>
      <c r="CL44" s="56"/>
      <c r="CM44" s="56"/>
      <c r="CN44" s="208"/>
      <c r="CO44" s="73"/>
      <c r="CP44" s="74"/>
      <c r="CQ44" s="74"/>
      <c r="CR44" s="211"/>
      <c r="CS44" s="73"/>
      <c r="CT44" s="74"/>
      <c r="CU44" s="74"/>
      <c r="CV44" s="211"/>
      <c r="CW44" s="80"/>
      <c r="CX44" s="80"/>
      <c r="CY44" s="80"/>
      <c r="CZ44" s="80"/>
      <c r="DA44" s="80"/>
      <c r="DB44" s="80"/>
      <c r="DC44" s="80"/>
      <c r="DD44" s="80"/>
      <c r="DE44" s="80"/>
      <c r="DF44" s="80"/>
      <c r="DG44" s="80"/>
      <c r="DH44" s="80"/>
      <c r="DI44" s="80"/>
      <c r="DJ44" s="80"/>
      <c r="DK44" s="80"/>
      <c r="DL44" s="80"/>
      <c r="DM44" s="80"/>
      <c r="DN44" s="80"/>
      <c r="DO44" s="80"/>
      <c r="DP44" s="80"/>
      <c r="DQ44" s="80"/>
      <c r="DR44" s="80"/>
      <c r="DS44" s="80"/>
      <c r="DT44" s="80"/>
      <c r="DU44" s="80"/>
      <c r="DV44" s="80"/>
      <c r="DW44" s="80"/>
      <c r="DX44" s="80"/>
      <c r="DY44" s="80"/>
      <c r="DZ44" s="80"/>
      <c r="EA44" s="80"/>
      <c r="EB44" s="80"/>
      <c r="EC44" s="80"/>
      <c r="ED44" s="80"/>
      <c r="EE44" s="80"/>
      <c r="EF44" s="80"/>
      <c r="EG44" s="80"/>
      <c r="EH44" s="80"/>
      <c r="EI44" s="80"/>
      <c r="EJ44" s="80"/>
      <c r="EK44" s="80"/>
      <c r="EL44" s="80"/>
      <c r="EM44" s="80"/>
      <c r="EN44" s="80"/>
      <c r="EO44" s="80"/>
      <c r="EP44" s="80"/>
      <c r="EQ44" s="80"/>
      <c r="ER44" s="80"/>
      <c r="ES44" s="80"/>
      <c r="ET44" s="80"/>
      <c r="EU44" s="80"/>
      <c r="EV44" s="80"/>
      <c r="EW44" s="80"/>
      <c r="EX44" s="80"/>
      <c r="EY44" s="80"/>
      <c r="EZ44" s="80"/>
      <c r="FA44" s="80"/>
      <c r="FB44" s="80"/>
      <c r="FC44" s="80"/>
      <c r="FD44" s="80"/>
      <c r="FE44" s="80"/>
      <c r="FF44" s="80"/>
      <c r="FG44" s="80"/>
      <c r="FH44" s="80"/>
      <c r="FI44" s="80"/>
      <c r="FJ44" s="80"/>
      <c r="FK44" s="80"/>
      <c r="FL44" s="80"/>
      <c r="FM44" s="80"/>
      <c r="FN44" s="80"/>
      <c r="FO44" s="80"/>
      <c r="FP44" s="80"/>
      <c r="FQ44" s="80"/>
      <c r="FR44" s="80"/>
      <c r="FS44" s="80"/>
      <c r="FT44" s="80"/>
      <c r="FU44" s="80"/>
      <c r="FV44" s="80"/>
      <c r="FW44" s="80"/>
      <c r="FX44" s="80"/>
      <c r="FY44" s="80"/>
      <c r="FZ44" s="80"/>
      <c r="GA44" s="80"/>
      <c r="GB44" s="80"/>
      <c r="GC44" s="80"/>
      <c r="GD44" s="80"/>
      <c r="GE44" s="80"/>
      <c r="GF44" s="80"/>
      <c r="GG44" s="80"/>
      <c r="GH44" s="80"/>
      <c r="GI44" s="80"/>
      <c r="GJ44" s="80"/>
      <c r="GK44" s="80"/>
      <c r="GL44" s="80"/>
      <c r="GM44" s="80"/>
      <c r="GN44" s="80"/>
      <c r="GO44" s="80"/>
      <c r="GP44" s="80"/>
      <c r="GQ44" s="80"/>
      <c r="GR44" s="80"/>
      <c r="GS44" s="80"/>
      <c r="GT44" s="80"/>
      <c r="GU44" s="80"/>
      <c r="GV44" s="80"/>
      <c r="GW44" s="80"/>
      <c r="GX44" s="80"/>
      <c r="GY44" s="80"/>
      <c r="GZ44" s="80"/>
    </row>
    <row r="45" spans="1:208" s="112" customFormat="1" hidden="1" x14ac:dyDescent="0.25">
      <c r="A45" s="186">
        <v>25</v>
      </c>
      <c r="B45" s="187" t="s">
        <v>158</v>
      </c>
      <c r="C45" s="87"/>
      <c r="D45" s="188" t="e">
        <f>SUM(H45+L45+P45+CN45+CR45+CV45+T45+X45+#REF!+#REF!+#REF!+#REF!+#REF!+#REF!+#REF!+#REF!+#REF!+#REF!+#REF!+#REF!)</f>
        <v>#REF!</v>
      </c>
      <c r="E45" s="158"/>
      <c r="F45" s="87"/>
      <c r="G45" s="87"/>
      <c r="H45" s="213"/>
      <c r="I45" s="86"/>
      <c r="J45" s="87"/>
      <c r="K45" s="87"/>
      <c r="L45" s="213"/>
      <c r="M45" s="86"/>
      <c r="N45" s="87"/>
      <c r="O45" s="87"/>
      <c r="P45" s="220"/>
      <c r="Q45" s="88"/>
      <c r="R45" s="87"/>
      <c r="S45" s="87"/>
      <c r="T45" s="222"/>
      <c r="U45" s="86">
        <v>1</v>
      </c>
      <c r="V45" s="87">
        <v>12</v>
      </c>
      <c r="W45" s="87">
        <v>2</v>
      </c>
      <c r="X45" s="213">
        <f>U45*V45+W45</f>
        <v>14</v>
      </c>
      <c r="Y45" s="222"/>
      <c r="Z45" s="222"/>
      <c r="AA45" s="222"/>
      <c r="AB45" s="222"/>
      <c r="AC45" s="222"/>
      <c r="AD45" s="222"/>
      <c r="AE45" s="222"/>
      <c r="AF45" s="222"/>
      <c r="AG45" s="222"/>
      <c r="AH45" s="222"/>
      <c r="AI45" s="222"/>
      <c r="AJ45" s="222"/>
      <c r="AK45" s="222"/>
      <c r="AL45" s="222"/>
      <c r="AM45" s="222"/>
      <c r="AN45" s="222"/>
      <c r="AO45" s="222"/>
      <c r="AP45" s="222"/>
      <c r="AQ45" s="222"/>
      <c r="AR45" s="222"/>
      <c r="AS45" s="195"/>
      <c r="AT45" s="195"/>
      <c r="AU45" s="195"/>
      <c r="AV45" s="222"/>
      <c r="AW45" s="222"/>
      <c r="AX45" s="222"/>
      <c r="AY45" s="222"/>
      <c r="AZ45" s="222"/>
      <c r="BA45" s="195"/>
      <c r="BB45" s="195"/>
      <c r="BC45" s="195"/>
      <c r="BD45" s="222"/>
      <c r="BE45" s="195"/>
      <c r="BF45" s="195"/>
      <c r="BG45" s="195"/>
      <c r="BH45" s="222"/>
      <c r="BI45" s="222"/>
      <c r="BJ45" s="222"/>
      <c r="BK45" s="222"/>
      <c r="BL45" s="222"/>
      <c r="BM45" s="222"/>
      <c r="BN45" s="222"/>
      <c r="BO45" s="222"/>
      <c r="BP45" s="222"/>
      <c r="BQ45" s="222"/>
      <c r="BR45" s="222"/>
      <c r="BS45" s="222"/>
      <c r="BT45" s="222"/>
      <c r="BU45" s="55"/>
      <c r="BV45" s="56"/>
      <c r="BW45" s="56"/>
      <c r="BX45" s="58"/>
      <c r="BY45" s="195"/>
      <c r="BZ45" s="195"/>
      <c r="CA45" s="195"/>
      <c r="CB45" s="222"/>
      <c r="CC45" s="195"/>
      <c r="CD45" s="195"/>
      <c r="CE45" s="195"/>
      <c r="CF45" s="222"/>
      <c r="CG45" s="222"/>
      <c r="CH45" s="222"/>
      <c r="CI45" s="222"/>
      <c r="CJ45" s="222"/>
      <c r="CK45" s="191"/>
      <c r="CL45" s="67"/>
      <c r="CM45" s="67"/>
      <c r="CN45" s="209"/>
      <c r="CO45" s="158"/>
      <c r="CP45" s="87"/>
      <c r="CQ45" s="87"/>
      <c r="CR45" s="213"/>
      <c r="CS45" s="86"/>
      <c r="CT45" s="87"/>
      <c r="CU45" s="87"/>
      <c r="CV45" s="220"/>
      <c r="CW45" s="80"/>
      <c r="CX45" s="80"/>
      <c r="CY45" s="80"/>
      <c r="CZ45" s="80"/>
      <c r="DA45" s="80"/>
      <c r="DB45" s="80"/>
      <c r="DC45" s="80"/>
      <c r="DD45" s="80"/>
      <c r="DE45" s="80"/>
      <c r="DF45" s="80"/>
      <c r="DG45" s="80"/>
      <c r="DH45" s="80"/>
      <c r="DI45" s="80"/>
      <c r="DJ45" s="80"/>
      <c r="DK45" s="80"/>
      <c r="DL45" s="80"/>
      <c r="DM45" s="80"/>
      <c r="DN45" s="80"/>
      <c r="DO45" s="80"/>
      <c r="DP45" s="80"/>
      <c r="DQ45" s="80"/>
      <c r="DR45" s="80"/>
      <c r="DS45" s="80"/>
      <c r="DT45" s="80"/>
      <c r="DU45" s="80"/>
      <c r="DV45" s="80"/>
      <c r="DW45" s="80"/>
      <c r="DX45" s="80"/>
      <c r="DY45" s="80"/>
      <c r="DZ45" s="80"/>
      <c r="EA45" s="80"/>
      <c r="EB45" s="80"/>
      <c r="EC45" s="80"/>
      <c r="ED45" s="80"/>
      <c r="EE45" s="80"/>
      <c r="EF45" s="80"/>
      <c r="EG45" s="80"/>
      <c r="EH45" s="80"/>
      <c r="EI45" s="80"/>
      <c r="EJ45" s="80"/>
      <c r="EK45" s="80"/>
      <c r="EL45" s="80"/>
      <c r="EM45" s="80"/>
      <c r="EN45" s="80"/>
      <c r="EO45" s="80"/>
      <c r="EP45" s="80"/>
      <c r="EQ45" s="80"/>
      <c r="ER45" s="80"/>
      <c r="ES45" s="80"/>
      <c r="ET45" s="80"/>
      <c r="EU45" s="80"/>
      <c r="EV45" s="80"/>
      <c r="EW45" s="80"/>
      <c r="EX45" s="80"/>
      <c r="EY45" s="80"/>
      <c r="EZ45" s="80"/>
      <c r="FA45" s="80"/>
      <c r="FB45" s="80"/>
      <c r="FC45" s="80"/>
      <c r="FD45" s="80"/>
      <c r="FE45" s="80"/>
      <c r="FF45" s="80"/>
      <c r="FG45" s="80"/>
      <c r="FH45" s="80"/>
      <c r="FI45" s="80"/>
      <c r="FJ45" s="80"/>
      <c r="FK45" s="80"/>
      <c r="FL45" s="80"/>
      <c r="FM45" s="80"/>
      <c r="FN45" s="80"/>
      <c r="FO45" s="80"/>
      <c r="FP45" s="80"/>
      <c r="FQ45" s="80"/>
      <c r="FR45" s="80"/>
      <c r="FS45" s="80"/>
      <c r="FT45" s="80"/>
      <c r="FU45" s="80"/>
      <c r="FV45" s="80"/>
      <c r="FW45" s="80"/>
      <c r="FX45" s="80"/>
      <c r="FY45" s="80"/>
      <c r="FZ45" s="80"/>
      <c r="GA45" s="80"/>
      <c r="GB45" s="80"/>
      <c r="GC45" s="80"/>
      <c r="GD45" s="80"/>
      <c r="GE45" s="80"/>
      <c r="GF45" s="80"/>
      <c r="GG45" s="80"/>
      <c r="GH45" s="80"/>
      <c r="GI45" s="80"/>
      <c r="GJ45" s="80"/>
      <c r="GK45" s="80"/>
      <c r="GL45" s="80"/>
      <c r="GM45" s="80"/>
      <c r="GN45" s="80"/>
      <c r="GO45" s="80"/>
      <c r="GP45" s="80"/>
      <c r="GQ45" s="80"/>
      <c r="GR45" s="80"/>
      <c r="GS45" s="80"/>
      <c r="GT45" s="80"/>
      <c r="GU45" s="80"/>
      <c r="GV45" s="80"/>
      <c r="GW45" s="80"/>
      <c r="GX45" s="80"/>
      <c r="GY45" s="80"/>
      <c r="GZ45" s="80"/>
    </row>
    <row r="46" spans="1:208" s="74" customFormat="1" ht="12" hidden="1" x14ac:dyDescent="0.25">
      <c r="A46" s="162">
        <v>25</v>
      </c>
      <c r="B46" s="157" t="s">
        <v>133</v>
      </c>
      <c r="C46" s="74">
        <v>1998</v>
      </c>
      <c r="D46" s="190" t="e">
        <f>SUM(H46+L46+P46+CN46+CR46+CV46+T46+X46+#REF!+#REF!+#REF!+#REF!+#REF!+#REF!+#REF!+#REF!+#REF!+#REF!+#REF!+#REF!)</f>
        <v>#REF!</v>
      </c>
      <c r="H46" s="214"/>
      <c r="L46" s="212"/>
      <c r="M46" s="73">
        <v>1</v>
      </c>
      <c r="N46" s="74">
        <v>14</v>
      </c>
      <c r="P46" s="214">
        <f>M46*N46+O46</f>
        <v>14</v>
      </c>
      <c r="T46" s="214"/>
      <c r="X46" s="214"/>
      <c r="Y46" s="214"/>
      <c r="Z46" s="214"/>
      <c r="AA46" s="214"/>
      <c r="AB46" s="214"/>
      <c r="AC46" s="214"/>
      <c r="AD46" s="214"/>
      <c r="AE46" s="214"/>
      <c r="AF46" s="214"/>
      <c r="AG46" s="214"/>
      <c r="AH46" s="214"/>
      <c r="AI46" s="214"/>
      <c r="AJ46" s="214"/>
      <c r="AK46" s="214"/>
      <c r="AL46" s="214"/>
      <c r="AM46" s="214"/>
      <c r="AN46" s="214"/>
      <c r="AO46" s="214"/>
      <c r="AP46" s="214"/>
      <c r="AQ46" s="214"/>
      <c r="AR46" s="214"/>
      <c r="AS46" s="190"/>
      <c r="AT46" s="190"/>
      <c r="AU46" s="190"/>
      <c r="AV46" s="214"/>
      <c r="AW46" s="214"/>
      <c r="AX46" s="214"/>
      <c r="AY46" s="214"/>
      <c r="AZ46" s="214"/>
      <c r="BA46" s="190"/>
      <c r="BB46" s="190"/>
      <c r="BC46" s="190"/>
      <c r="BD46" s="214"/>
      <c r="BE46" s="190"/>
      <c r="BF46" s="190"/>
      <c r="BG46" s="190"/>
      <c r="BH46" s="214"/>
      <c r="BI46" s="214"/>
      <c r="BJ46" s="214"/>
      <c r="BK46" s="214"/>
      <c r="BL46" s="214"/>
      <c r="BM46" s="214"/>
      <c r="BN46" s="214"/>
      <c r="BO46" s="214"/>
      <c r="BP46" s="214"/>
      <c r="BQ46" s="214"/>
      <c r="BR46" s="214"/>
      <c r="BS46" s="214"/>
      <c r="BT46" s="214"/>
      <c r="BU46" s="55"/>
      <c r="BV46" s="56"/>
      <c r="BW46" s="56"/>
      <c r="BX46" s="58"/>
      <c r="CB46" s="214"/>
      <c r="CF46" s="214"/>
      <c r="CG46" s="214"/>
      <c r="CH46" s="214"/>
      <c r="CI46" s="214"/>
      <c r="CJ46" s="214"/>
      <c r="CK46" s="56"/>
      <c r="CL46" s="56"/>
      <c r="CM46" s="56"/>
      <c r="CN46" s="229"/>
      <c r="CR46" s="214"/>
      <c r="CV46" s="214"/>
      <c r="EH46" s="108"/>
      <c r="EI46" s="131"/>
      <c r="EJ46" s="131"/>
      <c r="EK46" s="131"/>
      <c r="EL46" s="131"/>
      <c r="EM46" s="131"/>
      <c r="EN46" s="131"/>
      <c r="EO46" s="131"/>
      <c r="EP46" s="131"/>
      <c r="EQ46" s="131"/>
      <c r="ER46" s="131"/>
      <c r="ES46" s="131"/>
      <c r="ET46" s="131"/>
      <c r="EU46" s="131"/>
      <c r="EV46" s="131"/>
      <c r="EW46" s="131"/>
      <c r="EX46" s="131"/>
      <c r="EY46" s="131"/>
      <c r="EZ46" s="131"/>
      <c r="FA46" s="131"/>
      <c r="FB46" s="131"/>
      <c r="FC46" s="131"/>
      <c r="FD46" s="131"/>
      <c r="FE46" s="131"/>
      <c r="FF46" s="131"/>
      <c r="FG46" s="131"/>
      <c r="FH46" s="131"/>
      <c r="FI46" s="131"/>
      <c r="FJ46" s="131"/>
      <c r="FK46" s="131"/>
      <c r="FL46" s="131"/>
      <c r="FM46" s="131"/>
      <c r="FN46" s="131"/>
      <c r="FO46" s="131"/>
      <c r="FP46" s="131"/>
      <c r="FQ46" s="131"/>
      <c r="FR46" s="131"/>
      <c r="FS46" s="131"/>
      <c r="FT46" s="131"/>
      <c r="FU46" s="131"/>
      <c r="FV46" s="131"/>
      <c r="FW46" s="131"/>
      <c r="FX46" s="131"/>
      <c r="FY46" s="131"/>
      <c r="FZ46" s="131"/>
      <c r="GA46" s="131"/>
      <c r="GB46" s="131"/>
      <c r="GC46" s="131"/>
      <c r="GD46" s="131"/>
      <c r="GE46" s="131"/>
      <c r="GF46" s="131"/>
      <c r="GG46" s="131"/>
      <c r="GH46" s="131"/>
      <c r="GI46" s="131"/>
      <c r="GJ46" s="131"/>
      <c r="GK46" s="131"/>
      <c r="GL46" s="131"/>
      <c r="GM46" s="131"/>
      <c r="GN46" s="131"/>
      <c r="GO46" s="131"/>
      <c r="GP46" s="131"/>
      <c r="GQ46" s="131"/>
      <c r="GR46" s="131"/>
      <c r="GS46" s="131"/>
      <c r="GT46" s="131"/>
      <c r="GU46" s="131"/>
      <c r="GV46" s="131"/>
      <c r="GW46" s="131"/>
      <c r="GX46" s="131"/>
      <c r="GY46" s="131"/>
      <c r="GZ46" s="131"/>
    </row>
    <row r="47" spans="1:208" s="82" customFormat="1" hidden="1" x14ac:dyDescent="0.25">
      <c r="A47" s="136">
        <v>28</v>
      </c>
      <c r="B47" s="145" t="s">
        <v>73</v>
      </c>
      <c r="C47" s="145"/>
      <c r="D47" s="190" t="e">
        <f>SUM(H47+L47+P47+CN47+CR47+CV47+T47+X47+#REF!+#REF!+#REF!+#REF!+#REF!+#REF!+#REF!+#REF!+#REF!+#REF!+#REF!+#REF!)</f>
        <v>#REF!</v>
      </c>
      <c r="E47" s="74"/>
      <c r="F47" s="74"/>
      <c r="G47" s="74"/>
      <c r="H47" s="214">
        <f>E47*F47+G47</f>
        <v>0</v>
      </c>
      <c r="L47" s="212">
        <f>I47*J47+K47</f>
        <v>0</v>
      </c>
      <c r="M47" s="73"/>
      <c r="N47" s="74"/>
      <c r="O47" s="74"/>
      <c r="P47" s="214">
        <f>M47*N47+O47</f>
        <v>0</v>
      </c>
      <c r="Q47" s="74"/>
      <c r="R47" s="74"/>
      <c r="S47" s="74"/>
      <c r="T47" s="214">
        <f>Q47*R47+S47</f>
        <v>0</v>
      </c>
      <c r="U47" s="74"/>
      <c r="V47" s="74"/>
      <c r="W47" s="74"/>
      <c r="X47" s="214">
        <f>U47*V47+W47</f>
        <v>0</v>
      </c>
      <c r="Y47" s="214"/>
      <c r="Z47" s="214"/>
      <c r="AA47" s="214"/>
      <c r="AB47" s="214"/>
      <c r="AC47" s="214"/>
      <c r="AD47" s="214"/>
      <c r="AE47" s="214"/>
      <c r="AF47" s="214"/>
      <c r="AG47" s="214"/>
      <c r="AH47" s="214"/>
      <c r="AI47" s="214"/>
      <c r="AJ47" s="214"/>
      <c r="AK47" s="214"/>
      <c r="AL47" s="214"/>
      <c r="AM47" s="214"/>
      <c r="AN47" s="214"/>
      <c r="AO47" s="214"/>
      <c r="AP47" s="214"/>
      <c r="AQ47" s="214"/>
      <c r="AR47" s="214"/>
      <c r="AS47" s="190"/>
      <c r="AT47" s="190"/>
      <c r="AU47" s="190"/>
      <c r="AV47" s="214"/>
      <c r="AW47" s="214"/>
      <c r="AX47" s="214"/>
      <c r="AY47" s="214"/>
      <c r="AZ47" s="214"/>
      <c r="BA47" s="190"/>
      <c r="BB47" s="190"/>
      <c r="BC47" s="190"/>
      <c r="BD47" s="214"/>
      <c r="BE47" s="190"/>
      <c r="BF47" s="190"/>
      <c r="BG47" s="190"/>
      <c r="BH47" s="214"/>
      <c r="BI47" s="214"/>
      <c r="BJ47" s="214"/>
      <c r="BK47" s="214"/>
      <c r="BL47" s="214"/>
      <c r="BM47" s="214"/>
      <c r="BN47" s="214"/>
      <c r="BO47" s="214"/>
      <c r="BP47" s="214"/>
      <c r="BQ47" s="214"/>
      <c r="BR47" s="214"/>
      <c r="BS47" s="214"/>
      <c r="BT47" s="214"/>
      <c r="BU47" s="55"/>
      <c r="BV47" s="56"/>
      <c r="BW47" s="56"/>
      <c r="BX47" s="58"/>
      <c r="BY47" s="190"/>
      <c r="BZ47" s="190"/>
      <c r="CA47" s="190"/>
      <c r="CB47" s="214"/>
      <c r="CC47" s="190"/>
      <c r="CD47" s="190"/>
      <c r="CE47" s="190"/>
      <c r="CF47" s="214"/>
      <c r="CG47" s="214"/>
      <c r="CH47" s="214"/>
      <c r="CI47" s="214"/>
      <c r="CJ47" s="214"/>
      <c r="CK47" s="56"/>
      <c r="CL47" s="56"/>
      <c r="CM47" s="56"/>
      <c r="CN47" s="229"/>
      <c r="CO47" s="74"/>
      <c r="CP47" s="74"/>
      <c r="CQ47" s="74"/>
      <c r="CR47" s="214"/>
      <c r="CS47" s="74"/>
      <c r="CT47" s="74"/>
      <c r="CU47" s="74"/>
      <c r="CV47" s="214"/>
      <c r="EH47" s="154"/>
      <c r="EI47" s="80"/>
      <c r="EJ47" s="80"/>
      <c r="EK47" s="80"/>
      <c r="EL47" s="80"/>
      <c r="EM47" s="80"/>
      <c r="EN47" s="80"/>
      <c r="EO47" s="80"/>
      <c r="EP47" s="80"/>
      <c r="EQ47" s="80"/>
      <c r="ER47" s="80"/>
      <c r="ES47" s="80"/>
      <c r="ET47" s="80"/>
      <c r="EU47" s="80"/>
      <c r="EV47" s="80"/>
      <c r="EW47" s="80"/>
      <c r="EX47" s="80"/>
      <c r="EY47" s="80"/>
      <c r="EZ47" s="80"/>
      <c r="FA47" s="80"/>
      <c r="FB47" s="80"/>
      <c r="FC47" s="80"/>
      <c r="FD47" s="80"/>
      <c r="FE47" s="80"/>
      <c r="FF47" s="80"/>
      <c r="FG47" s="80"/>
      <c r="FH47" s="80"/>
      <c r="FI47" s="80"/>
      <c r="FJ47" s="80"/>
      <c r="FK47" s="80"/>
      <c r="FL47" s="80"/>
      <c r="FM47" s="80"/>
      <c r="FN47" s="80"/>
      <c r="FO47" s="80"/>
      <c r="FP47" s="80"/>
      <c r="FQ47" s="80"/>
      <c r="FR47" s="80"/>
      <c r="FS47" s="80"/>
      <c r="FT47" s="80"/>
      <c r="FU47" s="80"/>
      <c r="FV47" s="80"/>
      <c r="FW47" s="80"/>
      <c r="FX47" s="80"/>
      <c r="FY47" s="80"/>
      <c r="FZ47" s="80"/>
      <c r="GA47" s="80"/>
      <c r="GB47" s="80"/>
      <c r="GC47" s="80"/>
      <c r="GD47" s="80"/>
      <c r="GE47" s="80"/>
      <c r="GF47" s="80"/>
      <c r="GG47" s="80"/>
      <c r="GH47" s="80"/>
      <c r="GI47" s="80"/>
      <c r="GJ47" s="80"/>
      <c r="GK47" s="80"/>
      <c r="GL47" s="80"/>
      <c r="GM47" s="80"/>
      <c r="GN47" s="80"/>
      <c r="GO47" s="80"/>
      <c r="GP47" s="80"/>
      <c r="GQ47" s="80"/>
      <c r="GR47" s="80"/>
      <c r="GS47" s="80"/>
      <c r="GT47" s="80"/>
      <c r="GU47" s="80"/>
      <c r="GV47" s="80"/>
      <c r="GW47" s="80"/>
      <c r="GX47" s="80"/>
      <c r="GY47" s="80"/>
      <c r="GZ47" s="80"/>
    </row>
    <row r="48" spans="1:208" s="82" customFormat="1" hidden="1" x14ac:dyDescent="0.25">
      <c r="A48" s="54">
        <v>35</v>
      </c>
      <c r="B48" s="72" t="s">
        <v>50</v>
      </c>
      <c r="C48" s="72"/>
      <c r="D48" s="127" t="e">
        <f>SUM(H48+L48+P48+CN48+CR48+CV48+T48+X48+#REF!+#REF!+#REF!+#REF!+#REF!+#REF!+#REF!+#REF!+#REF!+#REF!+#REF!+#REF!)</f>
        <v>#REF!</v>
      </c>
      <c r="E48" s="73"/>
      <c r="F48" s="74"/>
      <c r="G48" s="74"/>
      <c r="H48" s="211">
        <f t="shared" ref="H48:H51" si="11">E48*F48+G48</f>
        <v>0</v>
      </c>
      <c r="I48" s="73"/>
      <c r="J48" s="74"/>
      <c r="K48" s="74"/>
      <c r="L48" s="212">
        <f t="shared" ref="L48:L51" si="12">I48*J48+K48</f>
        <v>0</v>
      </c>
      <c r="M48" s="73"/>
      <c r="N48" s="74"/>
      <c r="O48" s="74"/>
      <c r="P48" s="211">
        <f t="shared" ref="P48:P51" si="13">M48*N48+O48</f>
        <v>0</v>
      </c>
      <c r="Q48" s="78"/>
      <c r="R48" s="74"/>
      <c r="S48" s="74"/>
      <c r="T48" s="221">
        <f t="shared" ref="T48:T51" si="14">Q48*R48+S48</f>
        <v>0</v>
      </c>
      <c r="U48" s="73"/>
      <c r="V48" s="74"/>
      <c r="W48" s="74"/>
      <c r="X48" s="212">
        <f t="shared" ref="X48:X51" si="15">U48*V48+W48</f>
        <v>0</v>
      </c>
      <c r="Y48" s="221"/>
      <c r="Z48" s="221"/>
      <c r="AA48" s="221"/>
      <c r="AB48" s="221"/>
      <c r="AC48" s="221"/>
      <c r="AD48" s="221"/>
      <c r="AE48" s="221"/>
      <c r="AF48" s="221"/>
      <c r="AG48" s="221"/>
      <c r="AH48" s="221"/>
      <c r="AI48" s="221"/>
      <c r="AJ48" s="221"/>
      <c r="AK48" s="221"/>
      <c r="AL48" s="221"/>
      <c r="AM48" s="221"/>
      <c r="AN48" s="221"/>
      <c r="AO48" s="221"/>
      <c r="AP48" s="221"/>
      <c r="AQ48" s="221"/>
      <c r="AR48" s="221"/>
      <c r="AS48" s="197"/>
      <c r="AT48" s="197"/>
      <c r="AU48" s="197"/>
      <c r="AV48" s="226"/>
      <c r="AW48" s="226"/>
      <c r="AX48" s="226"/>
      <c r="AY48" s="226"/>
      <c r="AZ48" s="226"/>
      <c r="BA48" s="197"/>
      <c r="BB48" s="197"/>
      <c r="BC48" s="197"/>
      <c r="BD48" s="226"/>
      <c r="BE48" s="197"/>
      <c r="BF48" s="197"/>
      <c r="BG48" s="197"/>
      <c r="BH48" s="226"/>
      <c r="BI48" s="221"/>
      <c r="BJ48" s="221"/>
      <c r="BK48" s="221"/>
      <c r="BL48" s="221"/>
      <c r="BM48" s="221"/>
      <c r="BN48" s="221"/>
      <c r="BO48" s="221"/>
      <c r="BP48" s="221"/>
      <c r="BQ48" s="221"/>
      <c r="BR48" s="221"/>
      <c r="BS48" s="221"/>
      <c r="BT48" s="221"/>
      <c r="BU48" s="55"/>
      <c r="BV48" s="56"/>
      <c r="BW48" s="56"/>
      <c r="BX48" s="58"/>
      <c r="BY48" s="196"/>
      <c r="BZ48" s="196"/>
      <c r="CA48" s="196"/>
      <c r="CB48" s="221"/>
      <c r="CC48" s="196"/>
      <c r="CD48" s="196"/>
      <c r="CE48" s="196"/>
      <c r="CF48" s="221"/>
      <c r="CG48" s="221"/>
      <c r="CH48" s="221"/>
      <c r="CI48" s="221"/>
      <c r="CJ48" s="221"/>
      <c r="CK48" s="55"/>
      <c r="CL48" s="56"/>
      <c r="CM48" s="56"/>
      <c r="CN48" s="208"/>
      <c r="CO48" s="73"/>
      <c r="CP48" s="74"/>
      <c r="CQ48" s="74"/>
      <c r="CR48" s="211"/>
      <c r="CS48" s="73"/>
      <c r="CT48" s="74"/>
      <c r="CU48" s="74"/>
      <c r="CV48" s="211"/>
      <c r="CW48" s="80"/>
      <c r="CX48" s="80"/>
      <c r="CY48" s="80"/>
      <c r="CZ48" s="80"/>
      <c r="DA48" s="80"/>
      <c r="DB48" s="80"/>
      <c r="DC48" s="80"/>
      <c r="DD48" s="80"/>
      <c r="DE48" s="80"/>
      <c r="DF48" s="80"/>
      <c r="DG48" s="80"/>
      <c r="DH48" s="80"/>
      <c r="DI48" s="80"/>
      <c r="DJ48" s="80"/>
      <c r="DK48" s="80"/>
      <c r="DL48" s="80"/>
      <c r="DM48" s="80"/>
      <c r="DN48" s="80"/>
      <c r="DO48" s="80"/>
      <c r="DP48" s="80"/>
      <c r="DQ48" s="80"/>
      <c r="DR48" s="80"/>
      <c r="DS48" s="80"/>
      <c r="DT48" s="80"/>
      <c r="DU48" s="80"/>
      <c r="DV48" s="80"/>
      <c r="DW48" s="80"/>
      <c r="DX48" s="80"/>
      <c r="DY48" s="80"/>
      <c r="DZ48" s="80"/>
      <c r="EA48" s="80"/>
      <c r="EB48" s="80"/>
      <c r="EC48" s="80"/>
      <c r="ED48" s="80"/>
      <c r="EE48" s="80"/>
      <c r="EF48" s="80"/>
      <c r="EG48" s="80"/>
      <c r="EH48" s="80"/>
      <c r="EI48" s="80"/>
      <c r="EJ48" s="80"/>
      <c r="EK48" s="80"/>
      <c r="EL48" s="80"/>
      <c r="EM48" s="80"/>
      <c r="EN48" s="80"/>
      <c r="EO48" s="80"/>
      <c r="EP48" s="80"/>
      <c r="EQ48" s="80"/>
      <c r="ER48" s="80"/>
      <c r="ES48" s="80"/>
      <c r="ET48" s="80"/>
      <c r="EU48" s="80"/>
      <c r="EV48" s="80"/>
      <c r="EW48" s="80"/>
      <c r="EX48" s="80"/>
      <c r="EY48" s="80"/>
      <c r="EZ48" s="80"/>
      <c r="FA48" s="80"/>
      <c r="FB48" s="80"/>
      <c r="FC48" s="80"/>
      <c r="FD48" s="80"/>
      <c r="FE48" s="80"/>
      <c r="FF48" s="80"/>
      <c r="FG48" s="80"/>
      <c r="FH48" s="80"/>
      <c r="FI48" s="80"/>
      <c r="FJ48" s="80"/>
      <c r="FK48" s="80"/>
      <c r="FL48" s="80"/>
      <c r="FM48" s="80"/>
      <c r="FN48" s="80"/>
      <c r="FO48" s="80"/>
      <c r="FP48" s="80"/>
      <c r="FQ48" s="80"/>
      <c r="FR48" s="80"/>
      <c r="FS48" s="80"/>
      <c r="FT48" s="80"/>
      <c r="FU48" s="80"/>
      <c r="FV48" s="80"/>
      <c r="FW48" s="80"/>
      <c r="FX48" s="80"/>
      <c r="FY48" s="80"/>
      <c r="FZ48" s="80"/>
      <c r="GA48" s="80"/>
      <c r="GB48" s="80"/>
      <c r="GC48" s="80"/>
      <c r="GD48" s="80"/>
      <c r="GE48" s="80"/>
      <c r="GF48" s="80"/>
      <c r="GG48" s="80"/>
      <c r="GH48" s="80"/>
      <c r="GI48" s="80"/>
      <c r="GJ48" s="80"/>
      <c r="GK48" s="80"/>
      <c r="GL48" s="80"/>
      <c r="GM48" s="80"/>
      <c r="GN48" s="80"/>
      <c r="GO48" s="80"/>
      <c r="GP48" s="80"/>
      <c r="GQ48" s="80"/>
      <c r="GR48" s="80"/>
      <c r="GS48" s="80"/>
      <c r="GT48" s="80"/>
      <c r="GU48" s="80"/>
      <c r="GV48" s="80"/>
      <c r="GW48" s="80"/>
      <c r="GX48" s="80"/>
      <c r="GY48" s="80"/>
      <c r="GZ48" s="80"/>
    </row>
    <row r="49" spans="1:208" s="82" customFormat="1" hidden="1" x14ac:dyDescent="0.25">
      <c r="A49" s="54">
        <v>39</v>
      </c>
      <c r="B49" s="72" t="s">
        <v>83</v>
      </c>
      <c r="C49" s="72"/>
      <c r="D49" s="127" t="e">
        <f>SUM(H49+L49+P49+CN49+CR49+CV49+T49+X49+#REF!+#REF!+#REF!+#REF!+#REF!+#REF!+#REF!+#REF!+#REF!+#REF!+#REF!+#REF!)</f>
        <v>#REF!</v>
      </c>
      <c r="E49" s="73"/>
      <c r="F49" s="74"/>
      <c r="G49" s="74"/>
      <c r="H49" s="211">
        <f t="shared" si="11"/>
        <v>0</v>
      </c>
      <c r="I49" s="73"/>
      <c r="J49" s="74"/>
      <c r="K49" s="74"/>
      <c r="L49" s="212">
        <f t="shared" si="12"/>
        <v>0</v>
      </c>
      <c r="M49" s="73"/>
      <c r="N49" s="74"/>
      <c r="O49" s="74"/>
      <c r="P49" s="211">
        <f t="shared" si="13"/>
        <v>0</v>
      </c>
      <c r="Q49" s="78"/>
      <c r="R49" s="74"/>
      <c r="S49" s="74"/>
      <c r="T49" s="221">
        <f t="shared" si="14"/>
        <v>0</v>
      </c>
      <c r="U49" s="73"/>
      <c r="V49" s="74"/>
      <c r="W49" s="74"/>
      <c r="X49" s="212">
        <f t="shared" si="15"/>
        <v>0</v>
      </c>
      <c r="Y49" s="221"/>
      <c r="Z49" s="221"/>
      <c r="AA49" s="221"/>
      <c r="AB49" s="221"/>
      <c r="AC49" s="221"/>
      <c r="AD49" s="221"/>
      <c r="AE49" s="221"/>
      <c r="AF49" s="221"/>
      <c r="AG49" s="221"/>
      <c r="AH49" s="221"/>
      <c r="AI49" s="221"/>
      <c r="AJ49" s="221"/>
      <c r="AK49" s="221"/>
      <c r="AL49" s="221"/>
      <c r="AM49" s="221"/>
      <c r="AN49" s="221"/>
      <c r="AO49" s="221"/>
      <c r="AP49" s="221"/>
      <c r="AQ49" s="221"/>
      <c r="AR49" s="221"/>
      <c r="AS49" s="197"/>
      <c r="AT49" s="197"/>
      <c r="AU49" s="197"/>
      <c r="AV49" s="226"/>
      <c r="AW49" s="226"/>
      <c r="AX49" s="226"/>
      <c r="AY49" s="226"/>
      <c r="AZ49" s="226"/>
      <c r="BA49" s="197"/>
      <c r="BB49" s="197"/>
      <c r="BC49" s="197"/>
      <c r="BD49" s="226"/>
      <c r="BE49" s="197"/>
      <c r="BF49" s="197"/>
      <c r="BG49" s="197"/>
      <c r="BH49" s="226"/>
      <c r="BI49" s="221"/>
      <c r="BJ49" s="221"/>
      <c r="BK49" s="221"/>
      <c r="BL49" s="221"/>
      <c r="BM49" s="221"/>
      <c r="BN49" s="221"/>
      <c r="BO49" s="221"/>
      <c r="BP49" s="221"/>
      <c r="BQ49" s="221"/>
      <c r="BR49" s="221"/>
      <c r="BS49" s="221"/>
      <c r="BT49" s="221"/>
      <c r="BU49" s="55"/>
      <c r="BV49" s="56"/>
      <c r="BW49" s="56"/>
      <c r="BX49" s="58"/>
      <c r="BY49" s="196"/>
      <c r="BZ49" s="196"/>
      <c r="CA49" s="196"/>
      <c r="CB49" s="221"/>
      <c r="CC49" s="196"/>
      <c r="CD49" s="196"/>
      <c r="CE49" s="196"/>
      <c r="CF49" s="221"/>
      <c r="CG49" s="221"/>
      <c r="CH49" s="221"/>
      <c r="CI49" s="221"/>
      <c r="CJ49" s="221"/>
      <c r="CK49" s="55"/>
      <c r="CL49" s="56"/>
      <c r="CM49" s="56"/>
      <c r="CN49" s="208"/>
      <c r="CO49" s="73"/>
      <c r="CP49" s="74"/>
      <c r="CQ49" s="74"/>
      <c r="CR49" s="211"/>
      <c r="CS49" s="73"/>
      <c r="CT49" s="74"/>
      <c r="CU49" s="74"/>
      <c r="CV49" s="211"/>
      <c r="CW49" s="80"/>
      <c r="CX49" s="80"/>
      <c r="CY49" s="80"/>
      <c r="CZ49" s="80"/>
      <c r="DA49" s="80"/>
      <c r="DB49" s="80"/>
      <c r="DC49" s="80"/>
      <c r="DD49" s="80"/>
      <c r="DE49" s="80"/>
      <c r="DF49" s="80"/>
      <c r="DG49" s="80"/>
      <c r="DH49" s="80"/>
      <c r="DI49" s="80"/>
      <c r="DJ49" s="80"/>
      <c r="DK49" s="80"/>
      <c r="DL49" s="80"/>
      <c r="DM49" s="80"/>
      <c r="DN49" s="80"/>
      <c r="DO49" s="80"/>
      <c r="DP49" s="80"/>
      <c r="DQ49" s="80"/>
      <c r="DR49" s="80"/>
      <c r="DS49" s="80"/>
      <c r="DT49" s="80"/>
      <c r="DU49" s="80"/>
      <c r="DV49" s="80"/>
      <c r="DW49" s="80"/>
      <c r="DX49" s="80"/>
      <c r="DY49" s="80"/>
      <c r="DZ49" s="80"/>
      <c r="EA49" s="80"/>
      <c r="EB49" s="80"/>
      <c r="EC49" s="80"/>
      <c r="ED49" s="80"/>
      <c r="EE49" s="80"/>
      <c r="EF49" s="80"/>
      <c r="EG49" s="80"/>
      <c r="EH49" s="80"/>
      <c r="EI49" s="80"/>
      <c r="EJ49" s="80"/>
      <c r="EK49" s="80"/>
      <c r="EL49" s="80"/>
      <c r="EM49" s="80"/>
      <c r="EN49" s="80"/>
      <c r="EO49" s="80"/>
      <c r="EP49" s="80"/>
      <c r="EQ49" s="80"/>
      <c r="ER49" s="80"/>
      <c r="ES49" s="80"/>
      <c r="ET49" s="80"/>
      <c r="EU49" s="80"/>
      <c r="EV49" s="80"/>
      <c r="EW49" s="80"/>
      <c r="EX49" s="80"/>
      <c r="EY49" s="80"/>
      <c r="EZ49" s="80"/>
      <c r="FA49" s="80"/>
      <c r="FB49" s="80"/>
      <c r="FC49" s="80"/>
      <c r="FD49" s="80"/>
      <c r="FE49" s="80"/>
      <c r="FF49" s="80"/>
      <c r="FG49" s="80"/>
      <c r="FH49" s="80"/>
      <c r="FI49" s="80"/>
      <c r="FJ49" s="80"/>
      <c r="FK49" s="80"/>
      <c r="FL49" s="80"/>
      <c r="FM49" s="80"/>
      <c r="FN49" s="80"/>
      <c r="FO49" s="80"/>
      <c r="FP49" s="80"/>
      <c r="FQ49" s="80"/>
      <c r="FR49" s="80"/>
      <c r="FS49" s="80"/>
      <c r="FT49" s="80"/>
      <c r="FU49" s="80"/>
      <c r="FV49" s="80"/>
      <c r="FW49" s="80"/>
      <c r="FX49" s="80"/>
      <c r="FY49" s="80"/>
      <c r="FZ49" s="80"/>
      <c r="GA49" s="80"/>
      <c r="GB49" s="80"/>
      <c r="GC49" s="80"/>
      <c r="GD49" s="80"/>
      <c r="GE49" s="80"/>
      <c r="GF49" s="80"/>
      <c r="GG49" s="80"/>
      <c r="GH49" s="80"/>
      <c r="GI49" s="80"/>
      <c r="GJ49" s="80"/>
      <c r="GK49" s="80"/>
      <c r="GL49" s="80"/>
      <c r="GM49" s="80"/>
      <c r="GN49" s="80"/>
      <c r="GO49" s="80"/>
      <c r="GP49" s="80"/>
      <c r="GQ49" s="80"/>
      <c r="GR49" s="80"/>
      <c r="GS49" s="80"/>
      <c r="GT49" s="80"/>
      <c r="GU49" s="80"/>
      <c r="GV49" s="80"/>
      <c r="GW49" s="80"/>
      <c r="GX49" s="80"/>
      <c r="GY49" s="80"/>
      <c r="GZ49" s="80"/>
    </row>
    <row r="50" spans="1:208" s="82" customFormat="1" hidden="1" x14ac:dyDescent="0.25">
      <c r="A50" s="54">
        <v>40</v>
      </c>
      <c r="B50" s="72" t="s">
        <v>84</v>
      </c>
      <c r="C50" s="72"/>
      <c r="D50" s="127" t="e">
        <f>SUM(H50+L50+P50+CN50+CR50+CV50+T50+X50+#REF!+#REF!+#REF!+#REF!+#REF!+#REF!+#REF!+#REF!+#REF!+#REF!+#REF!+#REF!)</f>
        <v>#REF!</v>
      </c>
      <c r="E50" s="73"/>
      <c r="F50" s="74"/>
      <c r="G50" s="74"/>
      <c r="H50" s="211">
        <f t="shared" si="11"/>
        <v>0</v>
      </c>
      <c r="I50" s="73"/>
      <c r="J50" s="74"/>
      <c r="K50" s="74"/>
      <c r="L50" s="212">
        <f t="shared" si="12"/>
        <v>0</v>
      </c>
      <c r="M50" s="73"/>
      <c r="N50" s="74"/>
      <c r="O50" s="74"/>
      <c r="P50" s="211">
        <f t="shared" si="13"/>
        <v>0</v>
      </c>
      <c r="Q50" s="78"/>
      <c r="R50" s="74"/>
      <c r="S50" s="74"/>
      <c r="T50" s="221">
        <f t="shared" si="14"/>
        <v>0</v>
      </c>
      <c r="U50" s="73"/>
      <c r="V50" s="74"/>
      <c r="W50" s="74"/>
      <c r="X50" s="212">
        <f t="shared" si="15"/>
        <v>0</v>
      </c>
      <c r="Y50" s="221"/>
      <c r="Z50" s="221"/>
      <c r="AA50" s="221"/>
      <c r="AB50" s="221"/>
      <c r="AC50" s="221"/>
      <c r="AD50" s="221"/>
      <c r="AE50" s="221"/>
      <c r="AF50" s="221"/>
      <c r="AG50" s="221"/>
      <c r="AH50" s="221"/>
      <c r="AI50" s="221"/>
      <c r="AJ50" s="221"/>
      <c r="AK50" s="221"/>
      <c r="AL50" s="221"/>
      <c r="AM50" s="221"/>
      <c r="AN50" s="221"/>
      <c r="AO50" s="221"/>
      <c r="AP50" s="221"/>
      <c r="AQ50" s="221"/>
      <c r="AR50" s="221"/>
      <c r="AS50" s="197"/>
      <c r="AT50" s="197"/>
      <c r="AU50" s="197"/>
      <c r="AV50" s="226"/>
      <c r="AW50" s="226"/>
      <c r="AX50" s="226"/>
      <c r="AY50" s="226"/>
      <c r="AZ50" s="226"/>
      <c r="BA50" s="197"/>
      <c r="BB50" s="197"/>
      <c r="BC50" s="197"/>
      <c r="BD50" s="226"/>
      <c r="BE50" s="197"/>
      <c r="BF50" s="197"/>
      <c r="BG50" s="197"/>
      <c r="BH50" s="226"/>
      <c r="BI50" s="221"/>
      <c r="BJ50" s="221"/>
      <c r="BK50" s="221"/>
      <c r="BL50" s="221"/>
      <c r="BM50" s="221"/>
      <c r="BN50" s="221"/>
      <c r="BO50" s="221"/>
      <c r="BP50" s="221"/>
      <c r="BQ50" s="221"/>
      <c r="BR50" s="221"/>
      <c r="BS50" s="221"/>
      <c r="BT50" s="221"/>
      <c r="BU50" s="55"/>
      <c r="BV50" s="56"/>
      <c r="BW50" s="56"/>
      <c r="BX50" s="58"/>
      <c r="BY50" s="196"/>
      <c r="BZ50" s="196"/>
      <c r="CA50" s="196"/>
      <c r="CB50" s="221"/>
      <c r="CC50" s="196"/>
      <c r="CD50" s="196"/>
      <c r="CE50" s="196"/>
      <c r="CF50" s="221"/>
      <c r="CG50" s="221"/>
      <c r="CH50" s="221"/>
      <c r="CI50" s="221"/>
      <c r="CJ50" s="221"/>
      <c r="CK50" s="55"/>
      <c r="CL50" s="56"/>
      <c r="CM50" s="56"/>
      <c r="CN50" s="208"/>
      <c r="CO50" s="73"/>
      <c r="CP50" s="74"/>
      <c r="CQ50" s="74"/>
      <c r="CR50" s="211"/>
      <c r="CS50" s="73"/>
      <c r="CT50" s="74"/>
      <c r="CU50" s="74"/>
      <c r="CV50" s="211"/>
      <c r="CW50" s="80"/>
      <c r="CX50" s="80"/>
      <c r="CY50" s="80"/>
      <c r="CZ50" s="80"/>
      <c r="DA50" s="80"/>
      <c r="DB50" s="80"/>
      <c r="DC50" s="80"/>
      <c r="DD50" s="80"/>
      <c r="DE50" s="80"/>
      <c r="DF50" s="80"/>
      <c r="DG50" s="80"/>
      <c r="DH50" s="80"/>
      <c r="DI50" s="80"/>
      <c r="DJ50" s="80"/>
      <c r="DK50" s="80"/>
      <c r="DL50" s="80"/>
      <c r="DM50" s="80"/>
      <c r="DN50" s="80"/>
      <c r="DO50" s="80"/>
      <c r="DP50" s="80"/>
      <c r="DQ50" s="80"/>
      <c r="DR50" s="80"/>
      <c r="DS50" s="80"/>
      <c r="DT50" s="80"/>
      <c r="DU50" s="80"/>
      <c r="DV50" s="80"/>
      <c r="DW50" s="80"/>
      <c r="DX50" s="80"/>
      <c r="DY50" s="80"/>
      <c r="DZ50" s="80"/>
      <c r="EA50" s="80"/>
      <c r="EB50" s="80"/>
      <c r="EC50" s="80"/>
      <c r="ED50" s="80"/>
      <c r="EE50" s="80"/>
      <c r="EF50" s="80"/>
      <c r="EG50" s="80"/>
      <c r="EH50" s="80"/>
      <c r="EI50" s="80"/>
      <c r="EJ50" s="80"/>
      <c r="EK50" s="80"/>
      <c r="EL50" s="80"/>
      <c r="EM50" s="80"/>
      <c r="EN50" s="80"/>
      <c r="EO50" s="80"/>
      <c r="EP50" s="80"/>
      <c r="EQ50" s="80"/>
      <c r="ER50" s="80"/>
      <c r="ES50" s="80"/>
      <c r="ET50" s="80"/>
      <c r="EU50" s="80"/>
      <c r="EV50" s="80"/>
      <c r="EW50" s="80"/>
      <c r="EX50" s="80"/>
      <c r="EY50" s="80"/>
      <c r="EZ50" s="80"/>
      <c r="FA50" s="80"/>
      <c r="FB50" s="80"/>
      <c r="FC50" s="80"/>
      <c r="FD50" s="80"/>
      <c r="FE50" s="80"/>
      <c r="FF50" s="80"/>
      <c r="FG50" s="80"/>
      <c r="FH50" s="80"/>
      <c r="FI50" s="80"/>
      <c r="FJ50" s="80"/>
      <c r="FK50" s="80"/>
      <c r="FL50" s="80"/>
      <c r="FM50" s="80"/>
      <c r="FN50" s="80"/>
      <c r="FO50" s="80"/>
      <c r="FP50" s="80"/>
      <c r="FQ50" s="80"/>
      <c r="FR50" s="80"/>
      <c r="FS50" s="80"/>
      <c r="FT50" s="80"/>
      <c r="FU50" s="80"/>
      <c r="FV50" s="80"/>
      <c r="FW50" s="80"/>
      <c r="FX50" s="80"/>
      <c r="FY50" s="80"/>
      <c r="FZ50" s="80"/>
      <c r="GA50" s="80"/>
      <c r="GB50" s="80"/>
      <c r="GC50" s="80"/>
      <c r="GD50" s="80"/>
      <c r="GE50" s="80"/>
      <c r="GF50" s="80"/>
      <c r="GG50" s="80"/>
      <c r="GH50" s="80"/>
      <c r="GI50" s="80"/>
      <c r="GJ50" s="80"/>
      <c r="GK50" s="80"/>
      <c r="GL50" s="80"/>
      <c r="GM50" s="80"/>
      <c r="GN50" s="80"/>
      <c r="GO50" s="80"/>
      <c r="GP50" s="80"/>
      <c r="GQ50" s="80"/>
      <c r="GR50" s="80"/>
      <c r="GS50" s="80"/>
      <c r="GT50" s="80"/>
      <c r="GU50" s="80"/>
      <c r="GV50" s="80"/>
      <c r="GW50" s="80"/>
      <c r="GX50" s="80"/>
      <c r="GY50" s="80"/>
      <c r="GZ50" s="80"/>
    </row>
    <row r="51" spans="1:208" s="82" customFormat="1" hidden="1" x14ac:dyDescent="0.25">
      <c r="A51" s="54">
        <v>41</v>
      </c>
      <c r="B51" s="72" t="s">
        <v>96</v>
      </c>
      <c r="C51" s="72"/>
      <c r="D51" s="127" t="e">
        <f>SUM(H51+L51+P51+CN51+CR51+CV51+T51+X51+#REF!+#REF!+#REF!+#REF!+#REF!+#REF!+#REF!+#REF!+#REF!+#REF!+#REF!+#REF!)</f>
        <v>#REF!</v>
      </c>
      <c r="E51" s="73"/>
      <c r="F51" s="74"/>
      <c r="G51" s="74"/>
      <c r="H51" s="211">
        <f t="shared" si="11"/>
        <v>0</v>
      </c>
      <c r="I51" s="73"/>
      <c r="J51" s="74"/>
      <c r="K51" s="74"/>
      <c r="L51" s="212">
        <f t="shared" si="12"/>
        <v>0</v>
      </c>
      <c r="M51" s="73"/>
      <c r="N51" s="74"/>
      <c r="O51" s="74"/>
      <c r="P51" s="211">
        <f t="shared" si="13"/>
        <v>0</v>
      </c>
      <c r="Q51" s="78"/>
      <c r="R51" s="74"/>
      <c r="S51" s="74"/>
      <c r="T51" s="221">
        <f t="shared" si="14"/>
        <v>0</v>
      </c>
      <c r="U51" s="73"/>
      <c r="V51" s="74"/>
      <c r="W51" s="74"/>
      <c r="X51" s="212">
        <f t="shared" si="15"/>
        <v>0</v>
      </c>
      <c r="Y51" s="221"/>
      <c r="Z51" s="221"/>
      <c r="AA51" s="221"/>
      <c r="AB51" s="221"/>
      <c r="AC51" s="221"/>
      <c r="AD51" s="221"/>
      <c r="AE51" s="221"/>
      <c r="AF51" s="221"/>
      <c r="AG51" s="221"/>
      <c r="AH51" s="221"/>
      <c r="AI51" s="221"/>
      <c r="AJ51" s="221"/>
      <c r="AK51" s="221"/>
      <c r="AL51" s="221"/>
      <c r="AM51" s="221"/>
      <c r="AN51" s="221"/>
      <c r="AO51" s="221"/>
      <c r="AP51" s="221"/>
      <c r="AQ51" s="221"/>
      <c r="AR51" s="221"/>
      <c r="AS51" s="197"/>
      <c r="AT51" s="197"/>
      <c r="AU51" s="197"/>
      <c r="AV51" s="226"/>
      <c r="AW51" s="226"/>
      <c r="AX51" s="226"/>
      <c r="AY51" s="226"/>
      <c r="AZ51" s="226"/>
      <c r="BA51" s="197"/>
      <c r="BB51" s="197"/>
      <c r="BC51" s="197"/>
      <c r="BD51" s="226"/>
      <c r="BE51" s="197"/>
      <c r="BF51" s="197"/>
      <c r="BG51" s="197"/>
      <c r="BH51" s="226"/>
      <c r="BI51" s="221"/>
      <c r="BJ51" s="221"/>
      <c r="BK51" s="221"/>
      <c r="BL51" s="221"/>
      <c r="BM51" s="221"/>
      <c r="BN51" s="221"/>
      <c r="BO51" s="221"/>
      <c r="BP51" s="221"/>
      <c r="BQ51" s="221"/>
      <c r="BR51" s="221"/>
      <c r="BS51" s="221"/>
      <c r="BT51" s="221"/>
      <c r="BU51" s="55"/>
      <c r="BV51" s="56"/>
      <c r="BW51" s="56"/>
      <c r="BX51" s="58"/>
      <c r="BY51" s="196"/>
      <c r="BZ51" s="196"/>
      <c r="CA51" s="196"/>
      <c r="CB51" s="221"/>
      <c r="CC51" s="196"/>
      <c r="CD51" s="196"/>
      <c r="CE51" s="196"/>
      <c r="CF51" s="221"/>
      <c r="CG51" s="221"/>
      <c r="CH51" s="221"/>
      <c r="CI51" s="221"/>
      <c r="CJ51" s="221"/>
      <c r="CK51" s="55"/>
      <c r="CL51" s="56"/>
      <c r="CM51" s="56"/>
      <c r="CN51" s="208"/>
      <c r="CO51" s="73"/>
      <c r="CP51" s="74"/>
      <c r="CQ51" s="74"/>
      <c r="CR51" s="211"/>
      <c r="CS51" s="73"/>
      <c r="CT51" s="74"/>
      <c r="CU51" s="74"/>
      <c r="CV51" s="211"/>
      <c r="CW51" s="80"/>
      <c r="CX51" s="80"/>
      <c r="CY51" s="80"/>
      <c r="CZ51" s="80"/>
      <c r="DA51" s="80"/>
      <c r="DB51" s="80"/>
      <c r="DC51" s="80"/>
      <c r="DD51" s="80"/>
      <c r="DE51" s="80"/>
      <c r="DF51" s="80"/>
      <c r="DG51" s="80"/>
      <c r="DH51" s="80"/>
      <c r="DI51" s="80"/>
      <c r="DJ51" s="80"/>
      <c r="DK51" s="80"/>
      <c r="DL51" s="80"/>
      <c r="DM51" s="80"/>
      <c r="DN51" s="80"/>
      <c r="DO51" s="80"/>
      <c r="DP51" s="80"/>
      <c r="DQ51" s="80"/>
      <c r="DR51" s="80"/>
      <c r="DS51" s="80"/>
      <c r="DT51" s="80"/>
      <c r="DU51" s="80"/>
      <c r="DV51" s="80"/>
      <c r="DW51" s="80"/>
      <c r="DX51" s="80"/>
      <c r="DY51" s="80"/>
      <c r="DZ51" s="80"/>
      <c r="EA51" s="80"/>
      <c r="EB51" s="80"/>
      <c r="EC51" s="80"/>
      <c r="ED51" s="80"/>
      <c r="EE51" s="80"/>
      <c r="EF51" s="80"/>
      <c r="EG51" s="80"/>
      <c r="EH51" s="80"/>
      <c r="EI51" s="80"/>
      <c r="EJ51" s="80"/>
      <c r="EK51" s="80"/>
      <c r="EL51" s="80"/>
      <c r="EM51" s="80"/>
      <c r="EN51" s="80"/>
      <c r="EO51" s="80"/>
      <c r="EP51" s="80"/>
      <c r="EQ51" s="80"/>
      <c r="ER51" s="80"/>
      <c r="ES51" s="80"/>
      <c r="ET51" s="80"/>
      <c r="EU51" s="80"/>
      <c r="EV51" s="80"/>
      <c r="EW51" s="80"/>
      <c r="EX51" s="80"/>
      <c r="EY51" s="80"/>
      <c r="EZ51" s="80"/>
      <c r="FA51" s="80"/>
      <c r="FB51" s="80"/>
      <c r="FC51" s="80"/>
      <c r="FD51" s="80"/>
      <c r="FE51" s="80"/>
      <c r="FF51" s="80"/>
      <c r="FG51" s="80"/>
      <c r="FH51" s="80"/>
      <c r="FI51" s="80"/>
      <c r="FJ51" s="80"/>
      <c r="FK51" s="80"/>
      <c r="FL51" s="80"/>
      <c r="FM51" s="80"/>
      <c r="FN51" s="80"/>
      <c r="FO51" s="80"/>
      <c r="FP51" s="80"/>
      <c r="FQ51" s="80"/>
      <c r="FR51" s="80"/>
      <c r="FS51" s="80"/>
      <c r="FT51" s="80"/>
      <c r="FU51" s="80"/>
      <c r="FV51" s="80"/>
      <c r="FW51" s="80"/>
      <c r="FX51" s="80"/>
      <c r="FY51" s="80"/>
      <c r="FZ51" s="80"/>
      <c r="GA51" s="80"/>
      <c r="GB51" s="80"/>
      <c r="GC51" s="80"/>
      <c r="GD51" s="80"/>
      <c r="GE51" s="80"/>
      <c r="GF51" s="80"/>
      <c r="GG51" s="80"/>
      <c r="GH51" s="80"/>
      <c r="GI51" s="80"/>
      <c r="GJ51" s="80"/>
      <c r="GK51" s="80"/>
      <c r="GL51" s="80"/>
      <c r="GM51" s="80"/>
      <c r="GN51" s="80"/>
      <c r="GO51" s="80"/>
      <c r="GP51" s="80"/>
      <c r="GQ51" s="80"/>
      <c r="GR51" s="80"/>
      <c r="GS51" s="80"/>
      <c r="GT51" s="80"/>
      <c r="GU51" s="80"/>
      <c r="GV51" s="80"/>
      <c r="GW51" s="80"/>
      <c r="GX51" s="80"/>
      <c r="GY51" s="80"/>
      <c r="GZ51" s="80"/>
    </row>
    <row r="52" spans="1:208" s="82" customFormat="1" hidden="1" x14ac:dyDescent="0.25">
      <c r="A52" s="54">
        <v>42</v>
      </c>
      <c r="B52" s="72" t="s">
        <v>55</v>
      </c>
      <c r="C52" s="72"/>
      <c r="D52" s="127" t="e">
        <f>SUM(H52+L52+P52+CN52+CR52+CV52+T52+X52+#REF!+#REF!+#REF!+#REF!+#REF!+#REF!+#REF!+#REF!+#REF!+#REF!+#REF!+#REF!)</f>
        <v>#REF!</v>
      </c>
      <c r="E52" s="73"/>
      <c r="F52" s="74"/>
      <c r="G52" s="74"/>
      <c r="H52" s="211">
        <f>E52*F52+G52</f>
        <v>0</v>
      </c>
      <c r="I52" s="73"/>
      <c r="J52" s="74"/>
      <c r="K52" s="74"/>
      <c r="L52" s="212">
        <f>I52*J52+K52</f>
        <v>0</v>
      </c>
      <c r="M52" s="73"/>
      <c r="N52" s="74"/>
      <c r="O52" s="74"/>
      <c r="P52" s="211">
        <f>M52*N52+O52</f>
        <v>0</v>
      </c>
      <c r="Q52" s="78"/>
      <c r="R52" s="74"/>
      <c r="S52" s="74"/>
      <c r="T52" s="221">
        <f>Q52*R52+S52</f>
        <v>0</v>
      </c>
      <c r="U52" s="73"/>
      <c r="V52" s="74"/>
      <c r="W52" s="74"/>
      <c r="X52" s="212">
        <f>U52*V52+W52</f>
        <v>0</v>
      </c>
      <c r="Y52" s="221"/>
      <c r="Z52" s="221"/>
      <c r="AA52" s="221"/>
      <c r="AB52" s="221"/>
      <c r="AC52" s="221"/>
      <c r="AD52" s="221"/>
      <c r="AE52" s="221"/>
      <c r="AF52" s="221"/>
      <c r="AG52" s="221"/>
      <c r="AH52" s="221"/>
      <c r="AI52" s="221"/>
      <c r="AJ52" s="221"/>
      <c r="AK52" s="221"/>
      <c r="AL52" s="221"/>
      <c r="AM52" s="221"/>
      <c r="AN52" s="221"/>
      <c r="AO52" s="221"/>
      <c r="AP52" s="221"/>
      <c r="AQ52" s="221"/>
      <c r="AR52" s="221"/>
      <c r="AS52" s="197"/>
      <c r="AT52" s="197"/>
      <c r="AU52" s="197"/>
      <c r="AV52" s="226"/>
      <c r="AW52" s="226"/>
      <c r="AX52" s="226"/>
      <c r="AY52" s="226"/>
      <c r="AZ52" s="226"/>
      <c r="BA52" s="197"/>
      <c r="BB52" s="197"/>
      <c r="BC52" s="197"/>
      <c r="BD52" s="226"/>
      <c r="BE52" s="197"/>
      <c r="BF52" s="197"/>
      <c r="BG52" s="197"/>
      <c r="BH52" s="226"/>
      <c r="BI52" s="221"/>
      <c r="BJ52" s="221"/>
      <c r="BK52" s="221"/>
      <c r="BL52" s="221"/>
      <c r="BM52" s="221"/>
      <c r="BN52" s="221"/>
      <c r="BO52" s="221"/>
      <c r="BP52" s="221"/>
      <c r="BQ52" s="221"/>
      <c r="BR52" s="221"/>
      <c r="BS52" s="221"/>
      <c r="BT52" s="221"/>
      <c r="BU52" s="55"/>
      <c r="BV52" s="56"/>
      <c r="BW52" s="56"/>
      <c r="BX52" s="58"/>
      <c r="BY52" s="196"/>
      <c r="BZ52" s="196"/>
      <c r="CA52" s="196"/>
      <c r="CB52" s="221"/>
      <c r="CC52" s="196"/>
      <c r="CD52" s="196"/>
      <c r="CE52" s="196"/>
      <c r="CF52" s="221"/>
      <c r="CG52" s="221"/>
      <c r="CH52" s="221"/>
      <c r="CI52" s="221"/>
      <c r="CJ52" s="221"/>
      <c r="CK52" s="55"/>
      <c r="CL52" s="56"/>
      <c r="CM52" s="56"/>
      <c r="CN52" s="208"/>
      <c r="CO52" s="73"/>
      <c r="CP52" s="74"/>
      <c r="CQ52" s="74"/>
      <c r="CR52" s="211"/>
      <c r="CS52" s="73"/>
      <c r="CT52" s="74"/>
      <c r="CU52" s="74"/>
      <c r="CV52" s="211"/>
      <c r="CW52" s="80"/>
      <c r="CX52" s="80"/>
      <c r="CY52" s="80"/>
      <c r="CZ52" s="80"/>
      <c r="DA52" s="80"/>
      <c r="DB52" s="80"/>
      <c r="DC52" s="80"/>
      <c r="DD52" s="80"/>
      <c r="DE52" s="80"/>
      <c r="DF52" s="80"/>
      <c r="DG52" s="80"/>
      <c r="DH52" s="80"/>
      <c r="DI52" s="80"/>
      <c r="DJ52" s="80"/>
      <c r="DK52" s="80"/>
      <c r="DL52" s="80"/>
      <c r="DM52" s="80"/>
      <c r="DN52" s="80"/>
      <c r="DO52" s="80"/>
      <c r="DP52" s="80"/>
      <c r="DQ52" s="80"/>
      <c r="DR52" s="80"/>
      <c r="DS52" s="80"/>
      <c r="DT52" s="80"/>
      <c r="DU52" s="80"/>
      <c r="DV52" s="80"/>
      <c r="DW52" s="80"/>
      <c r="DX52" s="80"/>
      <c r="DY52" s="80"/>
      <c r="DZ52" s="80"/>
      <c r="EA52" s="80"/>
      <c r="EB52" s="80"/>
      <c r="EC52" s="80"/>
      <c r="ED52" s="80"/>
      <c r="EE52" s="80"/>
      <c r="EF52" s="80"/>
      <c r="EG52" s="80"/>
      <c r="EH52" s="80"/>
      <c r="EI52" s="80"/>
      <c r="EJ52" s="80"/>
      <c r="EK52" s="80"/>
      <c r="EL52" s="80"/>
      <c r="EM52" s="80"/>
      <c r="EN52" s="80"/>
      <c r="EO52" s="80"/>
      <c r="EP52" s="80"/>
      <c r="EQ52" s="80"/>
      <c r="ER52" s="80"/>
      <c r="ES52" s="80"/>
      <c r="ET52" s="80"/>
      <c r="EU52" s="80"/>
      <c r="EV52" s="80"/>
      <c r="EW52" s="80"/>
      <c r="EX52" s="80"/>
      <c r="EY52" s="80"/>
      <c r="EZ52" s="80"/>
      <c r="FA52" s="80"/>
      <c r="FB52" s="80"/>
      <c r="FC52" s="80"/>
      <c r="FD52" s="80"/>
      <c r="FE52" s="80"/>
      <c r="FF52" s="80"/>
      <c r="FG52" s="80"/>
      <c r="FH52" s="80"/>
      <c r="FI52" s="80"/>
      <c r="FJ52" s="80"/>
      <c r="FK52" s="80"/>
      <c r="FL52" s="80"/>
      <c r="FM52" s="80"/>
      <c r="FN52" s="80"/>
      <c r="FO52" s="80"/>
      <c r="FP52" s="80"/>
      <c r="FQ52" s="80"/>
      <c r="FR52" s="80"/>
      <c r="FS52" s="80"/>
      <c r="FT52" s="80"/>
      <c r="FU52" s="80"/>
      <c r="FV52" s="80"/>
      <c r="FW52" s="80"/>
      <c r="FX52" s="80"/>
      <c r="FY52" s="80"/>
      <c r="FZ52" s="80"/>
      <c r="GA52" s="80"/>
      <c r="GB52" s="80"/>
      <c r="GC52" s="80"/>
      <c r="GD52" s="80"/>
      <c r="GE52" s="80"/>
      <c r="GF52" s="80"/>
      <c r="GG52" s="80"/>
      <c r="GH52" s="80"/>
      <c r="GI52" s="80"/>
      <c r="GJ52" s="80"/>
      <c r="GK52" s="80"/>
      <c r="GL52" s="80"/>
      <c r="GM52" s="80"/>
      <c r="GN52" s="80"/>
      <c r="GO52" s="80"/>
      <c r="GP52" s="80"/>
      <c r="GQ52" s="80"/>
      <c r="GR52" s="80"/>
      <c r="GS52" s="80"/>
      <c r="GT52" s="80"/>
      <c r="GU52" s="80"/>
      <c r="GV52" s="80"/>
      <c r="GW52" s="80"/>
      <c r="GX52" s="80"/>
      <c r="GY52" s="80"/>
      <c r="GZ52" s="80"/>
    </row>
    <row r="53" spans="1:208" s="82" customFormat="1" hidden="1" x14ac:dyDescent="0.25">
      <c r="A53" s="54">
        <v>44</v>
      </c>
      <c r="B53" s="72" t="s">
        <v>9</v>
      </c>
      <c r="C53" s="72"/>
      <c r="D53" s="127" t="e">
        <f>SUM(H53+L53+P53+CN53+CR53+CV53+T53+X53+#REF!+#REF!+#REF!+#REF!+#REF!+#REF!+#REF!+#REF!+#REF!+#REF!+#REF!+#REF!)</f>
        <v>#REF!</v>
      </c>
      <c r="E53" s="73"/>
      <c r="F53" s="74"/>
      <c r="G53" s="74"/>
      <c r="H53" s="211">
        <f>E53*F53+G53</f>
        <v>0</v>
      </c>
      <c r="I53" s="73"/>
      <c r="J53" s="74"/>
      <c r="K53" s="74"/>
      <c r="L53" s="212">
        <f>I53*J53+K53</f>
        <v>0</v>
      </c>
      <c r="M53" s="73"/>
      <c r="N53" s="74"/>
      <c r="O53" s="74"/>
      <c r="P53" s="211">
        <f>M53*N53+O53</f>
        <v>0</v>
      </c>
      <c r="Q53" s="78"/>
      <c r="R53" s="74"/>
      <c r="S53" s="74"/>
      <c r="T53" s="221">
        <f>Q53*R53+S53</f>
        <v>0</v>
      </c>
      <c r="U53" s="73"/>
      <c r="V53" s="74"/>
      <c r="W53" s="74"/>
      <c r="X53" s="212">
        <f>U53*V53+W53</f>
        <v>0</v>
      </c>
      <c r="Y53" s="221"/>
      <c r="Z53" s="221"/>
      <c r="AA53" s="221"/>
      <c r="AB53" s="221"/>
      <c r="AC53" s="221"/>
      <c r="AD53" s="221"/>
      <c r="AE53" s="221"/>
      <c r="AF53" s="221"/>
      <c r="AG53" s="221"/>
      <c r="AH53" s="221"/>
      <c r="AI53" s="221"/>
      <c r="AJ53" s="221"/>
      <c r="AK53" s="221"/>
      <c r="AL53" s="221"/>
      <c r="AM53" s="221"/>
      <c r="AN53" s="221"/>
      <c r="AO53" s="221"/>
      <c r="AP53" s="221"/>
      <c r="AQ53" s="221"/>
      <c r="AR53" s="221"/>
      <c r="AS53" s="197"/>
      <c r="AT53" s="197"/>
      <c r="AU53" s="197"/>
      <c r="AV53" s="226"/>
      <c r="AW53" s="226"/>
      <c r="AX53" s="226"/>
      <c r="AY53" s="226"/>
      <c r="AZ53" s="226"/>
      <c r="BA53" s="197"/>
      <c r="BB53" s="197"/>
      <c r="BC53" s="197"/>
      <c r="BD53" s="226"/>
      <c r="BE53" s="197"/>
      <c r="BF53" s="197"/>
      <c r="BG53" s="197"/>
      <c r="BH53" s="226"/>
      <c r="BI53" s="221"/>
      <c r="BJ53" s="221"/>
      <c r="BK53" s="221"/>
      <c r="BL53" s="221"/>
      <c r="BM53" s="221"/>
      <c r="BN53" s="221"/>
      <c r="BO53" s="221"/>
      <c r="BP53" s="221"/>
      <c r="BQ53" s="221"/>
      <c r="BR53" s="221"/>
      <c r="BS53" s="221"/>
      <c r="BT53" s="221"/>
      <c r="BU53" s="55"/>
      <c r="BV53" s="56"/>
      <c r="BW53" s="56"/>
      <c r="BX53" s="58"/>
      <c r="BY53" s="196"/>
      <c r="BZ53" s="196"/>
      <c r="CA53" s="196"/>
      <c r="CB53" s="221"/>
      <c r="CC53" s="196"/>
      <c r="CD53" s="196"/>
      <c r="CE53" s="196"/>
      <c r="CF53" s="221"/>
      <c r="CG53" s="221"/>
      <c r="CH53" s="221"/>
      <c r="CI53" s="221"/>
      <c r="CJ53" s="221"/>
      <c r="CK53" s="55"/>
      <c r="CL53" s="56"/>
      <c r="CM53" s="56"/>
      <c r="CN53" s="208"/>
      <c r="CO53" s="73"/>
      <c r="CP53" s="74"/>
      <c r="CQ53" s="74"/>
      <c r="CR53" s="211"/>
      <c r="CS53" s="73"/>
      <c r="CT53" s="74"/>
      <c r="CU53" s="74"/>
      <c r="CV53" s="211"/>
      <c r="CW53" s="80"/>
      <c r="CX53" s="80"/>
      <c r="CY53" s="80"/>
      <c r="CZ53" s="80"/>
      <c r="DA53" s="80"/>
      <c r="DB53" s="80"/>
      <c r="DC53" s="80"/>
      <c r="DD53" s="80"/>
      <c r="DE53" s="80"/>
      <c r="DF53" s="80"/>
      <c r="DG53" s="80"/>
      <c r="DH53" s="80"/>
      <c r="DI53" s="80"/>
      <c r="DJ53" s="80"/>
      <c r="DK53" s="80"/>
      <c r="DL53" s="80"/>
      <c r="DM53" s="80"/>
      <c r="DN53" s="80"/>
      <c r="DO53" s="80"/>
      <c r="DP53" s="80"/>
      <c r="DQ53" s="80"/>
      <c r="DR53" s="80"/>
      <c r="DS53" s="80"/>
      <c r="DT53" s="80"/>
      <c r="DU53" s="80"/>
      <c r="DV53" s="80"/>
      <c r="DW53" s="80"/>
      <c r="DX53" s="80"/>
      <c r="DY53" s="80"/>
      <c r="DZ53" s="80"/>
      <c r="EA53" s="80"/>
      <c r="EB53" s="80"/>
      <c r="EC53" s="80"/>
      <c r="ED53" s="80"/>
      <c r="EE53" s="80"/>
      <c r="EF53" s="80"/>
      <c r="EG53" s="80"/>
      <c r="EH53" s="80"/>
      <c r="EI53" s="80"/>
      <c r="EJ53" s="80"/>
      <c r="EK53" s="80"/>
      <c r="EL53" s="80"/>
      <c r="EM53" s="80"/>
      <c r="EN53" s="80"/>
      <c r="EO53" s="80"/>
      <c r="EP53" s="80"/>
      <c r="EQ53" s="80"/>
      <c r="ER53" s="80"/>
      <c r="ES53" s="80"/>
      <c r="ET53" s="80"/>
      <c r="EU53" s="80"/>
      <c r="EV53" s="80"/>
      <c r="EW53" s="80"/>
      <c r="EX53" s="80"/>
      <c r="EY53" s="80"/>
      <c r="EZ53" s="80"/>
      <c r="FA53" s="80"/>
      <c r="FB53" s="80"/>
      <c r="FC53" s="80"/>
      <c r="FD53" s="80"/>
      <c r="FE53" s="80"/>
      <c r="FF53" s="80"/>
      <c r="FG53" s="80"/>
      <c r="FH53" s="80"/>
      <c r="FI53" s="80"/>
      <c r="FJ53" s="80"/>
      <c r="FK53" s="80"/>
      <c r="FL53" s="80"/>
      <c r="FM53" s="80"/>
      <c r="FN53" s="80"/>
      <c r="FO53" s="80"/>
      <c r="FP53" s="80"/>
      <c r="FQ53" s="80"/>
      <c r="FR53" s="80"/>
      <c r="FS53" s="80"/>
      <c r="FT53" s="80"/>
      <c r="FU53" s="80"/>
      <c r="FV53" s="80"/>
      <c r="FW53" s="80"/>
      <c r="FX53" s="80"/>
      <c r="FY53" s="80"/>
      <c r="FZ53" s="80"/>
      <c r="GA53" s="80"/>
      <c r="GB53" s="80"/>
      <c r="GC53" s="80"/>
      <c r="GD53" s="80"/>
      <c r="GE53" s="80"/>
      <c r="GF53" s="80"/>
      <c r="GG53" s="80"/>
      <c r="GH53" s="80"/>
      <c r="GI53" s="80"/>
      <c r="GJ53" s="80"/>
      <c r="GK53" s="80"/>
      <c r="GL53" s="80"/>
      <c r="GM53" s="80"/>
      <c r="GN53" s="80"/>
      <c r="GO53" s="80"/>
      <c r="GP53" s="80"/>
      <c r="GQ53" s="80"/>
      <c r="GR53" s="80"/>
      <c r="GS53" s="80"/>
      <c r="GT53" s="80"/>
      <c r="GU53" s="80"/>
      <c r="GV53" s="80"/>
      <c r="GW53" s="80"/>
      <c r="GX53" s="80"/>
      <c r="GY53" s="80"/>
      <c r="GZ53" s="80"/>
    </row>
    <row r="54" spans="1:208" s="82" customFormat="1" ht="16.5" hidden="1" thickBot="1" x14ac:dyDescent="0.3">
      <c r="A54" s="54">
        <v>45</v>
      </c>
      <c r="B54" s="91" t="s">
        <v>85</v>
      </c>
      <c r="C54" s="91"/>
      <c r="D54" s="127" t="e">
        <f>SUM(H54+L54+P54+CN54+CR54+CV54+T54+X54+#REF!+#REF!+#REF!+#REF!+#REF!+#REF!+#REF!+#REF!+#REF!+#REF!+#REF!+#REF!)</f>
        <v>#REF!</v>
      </c>
      <c r="E54" s="93"/>
      <c r="F54" s="94"/>
      <c r="G54" s="94"/>
      <c r="H54" s="216">
        <f>E54*F54+G54</f>
        <v>0</v>
      </c>
      <c r="I54" s="93"/>
      <c r="J54" s="94"/>
      <c r="K54" s="94"/>
      <c r="L54" s="219">
        <f>I54*J54+K54</f>
        <v>0</v>
      </c>
      <c r="M54" s="93"/>
      <c r="N54" s="94"/>
      <c r="O54" s="94"/>
      <c r="P54" s="216">
        <f>M54*N54+O54</f>
        <v>0</v>
      </c>
      <c r="Q54" s="97"/>
      <c r="R54" s="94"/>
      <c r="S54" s="94"/>
      <c r="T54" s="224">
        <f>Q54*R54+S54</f>
        <v>0</v>
      </c>
      <c r="U54" s="93"/>
      <c r="V54" s="94"/>
      <c r="W54" s="94"/>
      <c r="X54" s="219">
        <f>U54*V54+W54</f>
        <v>0</v>
      </c>
      <c r="Y54" s="222"/>
      <c r="Z54" s="222"/>
      <c r="AA54" s="222"/>
      <c r="AB54" s="222"/>
      <c r="AC54" s="222"/>
      <c r="AD54" s="222"/>
      <c r="AE54" s="222"/>
      <c r="AF54" s="222"/>
      <c r="AG54" s="222"/>
      <c r="AH54" s="222"/>
      <c r="AI54" s="222"/>
      <c r="AJ54" s="222"/>
      <c r="AK54" s="222"/>
      <c r="AL54" s="222"/>
      <c r="AM54" s="222"/>
      <c r="AN54" s="222"/>
      <c r="AO54" s="222"/>
      <c r="AP54" s="222"/>
      <c r="AQ54" s="222"/>
      <c r="AR54" s="222"/>
      <c r="AS54" s="198"/>
      <c r="AT54" s="198"/>
      <c r="AU54" s="198"/>
      <c r="AV54" s="227"/>
      <c r="AW54" s="227"/>
      <c r="AX54" s="227"/>
      <c r="AY54" s="227"/>
      <c r="AZ54" s="227"/>
      <c r="BA54" s="198"/>
      <c r="BB54" s="198"/>
      <c r="BC54" s="198"/>
      <c r="BD54" s="227"/>
      <c r="BE54" s="198"/>
      <c r="BF54" s="198"/>
      <c r="BG54" s="198"/>
      <c r="BH54" s="227"/>
      <c r="BI54" s="222"/>
      <c r="BJ54" s="222"/>
      <c r="BK54" s="222"/>
      <c r="BL54" s="222"/>
      <c r="BM54" s="222"/>
      <c r="BN54" s="222"/>
      <c r="BO54" s="222"/>
      <c r="BP54" s="222"/>
      <c r="BQ54" s="222"/>
      <c r="BR54" s="222"/>
      <c r="BS54" s="222"/>
      <c r="BT54" s="222"/>
      <c r="BU54" s="55"/>
      <c r="BV54" s="56"/>
      <c r="BW54" s="56"/>
      <c r="BX54" s="58"/>
      <c r="BY54" s="200"/>
      <c r="BZ54" s="200"/>
      <c r="CA54" s="200"/>
      <c r="CB54" s="224"/>
      <c r="CC54" s="200"/>
      <c r="CD54" s="200"/>
      <c r="CE54" s="200"/>
      <c r="CF54" s="224"/>
      <c r="CG54" s="224"/>
      <c r="CH54" s="224"/>
      <c r="CI54" s="224"/>
      <c r="CJ54" s="224"/>
      <c r="CK54" s="201"/>
      <c r="CL54" s="202"/>
      <c r="CM54" s="202"/>
      <c r="CN54" s="230"/>
      <c r="CO54" s="93"/>
      <c r="CP54" s="94"/>
      <c r="CQ54" s="94"/>
      <c r="CR54" s="216"/>
      <c r="CS54" s="93"/>
      <c r="CT54" s="94"/>
      <c r="CU54" s="94"/>
      <c r="CV54" s="216"/>
      <c r="CW54" s="80"/>
      <c r="CX54" s="80"/>
      <c r="CY54" s="80"/>
      <c r="CZ54" s="80"/>
      <c r="DA54" s="80"/>
      <c r="DB54" s="80"/>
      <c r="DC54" s="80"/>
      <c r="DD54" s="80"/>
      <c r="DE54" s="80"/>
      <c r="DF54" s="80"/>
      <c r="DG54" s="80"/>
      <c r="DH54" s="80"/>
      <c r="DI54" s="80"/>
      <c r="DJ54" s="80"/>
      <c r="DK54" s="80"/>
      <c r="DL54" s="80"/>
      <c r="DM54" s="80"/>
      <c r="DN54" s="80"/>
      <c r="DO54" s="80"/>
      <c r="DP54" s="80"/>
      <c r="DQ54" s="80"/>
      <c r="DR54" s="80"/>
      <c r="DS54" s="80"/>
      <c r="DT54" s="80"/>
      <c r="DU54" s="80"/>
      <c r="DV54" s="80"/>
      <c r="DW54" s="80"/>
      <c r="DX54" s="80"/>
      <c r="DY54" s="80"/>
      <c r="DZ54" s="80"/>
      <c r="EA54" s="80"/>
      <c r="EB54" s="80"/>
      <c r="EC54" s="80"/>
      <c r="ED54" s="80"/>
      <c r="EE54" s="80"/>
      <c r="EF54" s="80"/>
      <c r="EG54" s="80"/>
      <c r="EH54" s="80"/>
      <c r="EI54" s="80"/>
      <c r="EJ54" s="80"/>
      <c r="EK54" s="80"/>
      <c r="EL54" s="80"/>
      <c r="EM54" s="80"/>
      <c r="EN54" s="80"/>
      <c r="EO54" s="80"/>
      <c r="EP54" s="80"/>
      <c r="EQ54" s="80"/>
      <c r="ER54" s="80"/>
      <c r="ES54" s="80"/>
      <c r="ET54" s="80"/>
      <c r="EU54" s="80"/>
      <c r="EV54" s="80"/>
      <c r="EW54" s="80"/>
      <c r="EX54" s="80"/>
      <c r="EY54" s="80"/>
      <c r="EZ54" s="80"/>
      <c r="FA54" s="80"/>
      <c r="FB54" s="80"/>
      <c r="FC54" s="80"/>
      <c r="FD54" s="80"/>
      <c r="FE54" s="80"/>
      <c r="FF54" s="80"/>
      <c r="FG54" s="80"/>
      <c r="FH54" s="80"/>
      <c r="FI54" s="80"/>
      <c r="FJ54" s="80"/>
      <c r="FK54" s="80"/>
      <c r="FL54" s="80"/>
      <c r="FM54" s="80"/>
      <c r="FN54" s="80"/>
      <c r="FO54" s="80"/>
      <c r="FP54" s="80"/>
      <c r="FQ54" s="80"/>
      <c r="FR54" s="80"/>
      <c r="FS54" s="80"/>
      <c r="FT54" s="80"/>
      <c r="FU54" s="80"/>
      <c r="FV54" s="80"/>
      <c r="FW54" s="80"/>
      <c r="FX54" s="80"/>
      <c r="FY54" s="80"/>
      <c r="FZ54" s="80"/>
      <c r="GA54" s="80"/>
      <c r="GB54" s="80"/>
      <c r="GC54" s="80"/>
      <c r="GD54" s="80"/>
      <c r="GE54" s="80"/>
      <c r="GF54" s="80"/>
      <c r="GG54" s="80"/>
      <c r="GH54" s="80"/>
      <c r="GI54" s="80"/>
      <c r="GJ54" s="80"/>
      <c r="GK54" s="80"/>
      <c r="GL54" s="80"/>
      <c r="GM54" s="80"/>
      <c r="GN54" s="80"/>
      <c r="GO54" s="80"/>
      <c r="GP54" s="80"/>
      <c r="GQ54" s="80"/>
      <c r="GR54" s="80"/>
      <c r="GS54" s="80"/>
      <c r="GT54" s="80"/>
      <c r="GU54" s="80"/>
      <c r="GV54" s="80"/>
      <c r="GW54" s="80"/>
      <c r="GX54" s="80"/>
      <c r="GY54" s="80"/>
      <c r="GZ54" s="80"/>
    </row>
    <row r="55" spans="1:208" s="10" customFormat="1" x14ac:dyDescent="0.25">
      <c r="D55" s="12"/>
      <c r="E55" s="12"/>
      <c r="F55" s="12"/>
      <c r="G55" s="12"/>
      <c r="H55" s="217"/>
      <c r="I55" s="12"/>
      <c r="J55" s="12"/>
      <c r="K55" s="12"/>
      <c r="L55" s="217"/>
      <c r="M55" s="12"/>
      <c r="N55" s="12"/>
      <c r="O55" s="12"/>
      <c r="P55" s="217"/>
      <c r="Q55" s="12"/>
      <c r="R55" s="12"/>
      <c r="S55" s="12"/>
      <c r="T55" s="217"/>
      <c r="U55" s="12"/>
      <c r="V55" s="12"/>
      <c r="W55" s="12"/>
      <c r="X55" s="217"/>
      <c r="Y55" s="217"/>
      <c r="Z55" s="217"/>
      <c r="AA55" s="217"/>
      <c r="AB55" s="217"/>
      <c r="AC55" s="217"/>
      <c r="AD55" s="217"/>
      <c r="AE55" s="217"/>
      <c r="AF55" s="217"/>
      <c r="AG55" s="217"/>
      <c r="AH55" s="217"/>
      <c r="AI55" s="217"/>
      <c r="AJ55" s="217"/>
      <c r="AK55" s="217"/>
      <c r="AL55" s="217"/>
      <c r="AM55" s="217"/>
      <c r="AN55" s="217"/>
      <c r="AO55" s="217"/>
      <c r="AP55" s="217"/>
      <c r="AQ55" s="217"/>
      <c r="AR55" s="217"/>
      <c r="AS55" s="12"/>
      <c r="AT55" s="12"/>
      <c r="AU55" s="12"/>
      <c r="AV55" s="217"/>
      <c r="AW55" s="217"/>
      <c r="AX55" s="217"/>
      <c r="AY55" s="217"/>
      <c r="AZ55" s="217"/>
      <c r="BA55" s="12"/>
      <c r="BB55" s="12"/>
      <c r="BC55" s="12"/>
      <c r="BD55" s="217"/>
      <c r="BH55" s="218"/>
      <c r="BI55" s="218"/>
      <c r="BJ55" s="218"/>
      <c r="BK55" s="218"/>
      <c r="BL55" s="218"/>
      <c r="BM55" s="218"/>
      <c r="BN55" s="218"/>
      <c r="BO55" s="218"/>
      <c r="BP55" s="218"/>
      <c r="BQ55" s="218"/>
      <c r="BR55" s="218"/>
      <c r="BS55" s="218"/>
      <c r="BT55" s="218"/>
      <c r="BU55" s="218"/>
      <c r="BV55" s="218"/>
      <c r="BW55" s="218"/>
      <c r="BX55" s="218"/>
      <c r="CB55" s="218"/>
      <c r="CF55" s="218"/>
      <c r="CG55" s="218"/>
      <c r="CH55" s="218"/>
      <c r="CI55" s="218"/>
      <c r="CJ55" s="218"/>
      <c r="CK55" s="65"/>
      <c r="CL55" s="65"/>
      <c r="CM55" s="65"/>
      <c r="CN55" s="231"/>
      <c r="CR55" s="218"/>
      <c r="CV55" s="218"/>
    </row>
    <row r="56" spans="1:208" s="10" customFormat="1" x14ac:dyDescent="0.25">
      <c r="A56" s="29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399"/>
      <c r="P56" s="399"/>
      <c r="Q56" s="399"/>
      <c r="R56" s="399"/>
      <c r="S56" s="399"/>
      <c r="T56" s="399"/>
      <c r="U56" s="399"/>
      <c r="V56" s="399"/>
      <c r="W56" s="399"/>
      <c r="X56" s="399"/>
      <c r="Y56" s="399"/>
      <c r="Z56" s="399"/>
      <c r="AA56" s="399"/>
      <c r="AB56" s="399"/>
      <c r="AC56" s="399"/>
      <c r="AD56" s="399"/>
      <c r="AE56" s="399"/>
      <c r="AF56" s="399"/>
      <c r="AG56" s="399"/>
      <c r="AH56" s="399"/>
      <c r="AI56" s="399"/>
      <c r="AJ56" s="399"/>
      <c r="AK56" s="399"/>
      <c r="AL56" s="399"/>
      <c r="AM56" s="399"/>
      <c r="AN56" s="399"/>
      <c r="AO56" s="399"/>
      <c r="AP56" s="399"/>
      <c r="AQ56" s="399"/>
      <c r="AR56" s="399"/>
      <c r="AS56" s="399"/>
      <c r="AT56" s="399"/>
      <c r="AU56" s="399"/>
      <c r="AV56" s="399"/>
      <c r="AW56" s="399"/>
      <c r="AX56" s="399"/>
      <c r="AY56" s="399"/>
      <c r="AZ56" s="399"/>
      <c r="BA56" s="399"/>
      <c r="BB56" s="399"/>
      <c r="BC56" s="399"/>
      <c r="BD56" s="399"/>
      <c r="BE56" s="399"/>
      <c r="BF56" s="399"/>
      <c r="BG56" s="399"/>
      <c r="BH56" s="399"/>
      <c r="BI56" s="399"/>
      <c r="BJ56" s="399"/>
      <c r="BK56" s="399"/>
      <c r="BL56" s="399"/>
      <c r="BM56" s="399"/>
      <c r="BN56" s="399"/>
      <c r="BO56" s="399"/>
      <c r="BP56" s="399"/>
      <c r="BQ56" s="399"/>
      <c r="BR56" s="399"/>
      <c r="BS56" s="399"/>
      <c r="BT56" s="399"/>
      <c r="BU56" s="399"/>
      <c r="BV56" s="399"/>
      <c r="BW56" s="399"/>
      <c r="BX56" s="399"/>
      <c r="BY56" s="399"/>
      <c r="BZ56" s="399"/>
      <c r="CA56" s="399"/>
      <c r="CB56" s="399"/>
      <c r="CC56" s="399"/>
      <c r="CD56" s="399"/>
      <c r="CE56" s="399"/>
      <c r="CF56" s="399"/>
      <c r="CG56" s="399"/>
      <c r="CH56" s="399"/>
      <c r="CI56" s="399"/>
      <c r="CJ56" s="399"/>
      <c r="CK56" s="399"/>
      <c r="CL56" s="399"/>
      <c r="CM56" s="399"/>
      <c r="CN56" s="399"/>
      <c r="CO56" s="399"/>
      <c r="CP56" s="399"/>
      <c r="CQ56" s="399"/>
      <c r="CR56" s="399"/>
      <c r="CS56" s="399"/>
      <c r="CT56" s="399"/>
      <c r="CU56" s="399"/>
      <c r="CV56" s="399"/>
    </row>
    <row r="57" spans="1:208" s="10" customFormat="1" x14ac:dyDescent="0.25">
      <c r="A57" s="29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  <c r="Q57" s="399"/>
      <c r="R57" s="399"/>
      <c r="S57" s="399"/>
      <c r="T57" s="399"/>
      <c r="U57" s="399"/>
      <c r="V57" s="399"/>
      <c r="W57" s="399"/>
      <c r="X57" s="399"/>
      <c r="Y57" s="399"/>
      <c r="Z57" s="399"/>
      <c r="AA57" s="399"/>
      <c r="AB57" s="399"/>
      <c r="AC57" s="399"/>
      <c r="AD57" s="399"/>
      <c r="AE57" s="399"/>
      <c r="AF57" s="399"/>
      <c r="AG57" s="399"/>
      <c r="AH57" s="399"/>
      <c r="AI57" s="399"/>
      <c r="AJ57" s="399"/>
      <c r="AK57" s="399"/>
      <c r="AL57" s="399"/>
      <c r="AM57" s="399"/>
      <c r="AN57" s="399"/>
      <c r="AO57" s="399"/>
      <c r="AP57" s="399"/>
      <c r="AQ57" s="399"/>
      <c r="AR57" s="399"/>
      <c r="AS57" s="399"/>
      <c r="AT57" s="399"/>
      <c r="AU57" s="399"/>
      <c r="AV57" s="399"/>
      <c r="AW57" s="399"/>
      <c r="AX57" s="399"/>
      <c r="AY57" s="399"/>
      <c r="AZ57" s="399"/>
      <c r="BA57" s="399"/>
      <c r="BB57" s="399"/>
      <c r="BC57" s="399"/>
      <c r="BD57" s="399"/>
      <c r="BE57" s="399"/>
      <c r="BF57" s="399"/>
      <c r="BG57" s="399"/>
      <c r="BH57" s="399"/>
      <c r="BI57" s="399"/>
      <c r="BJ57" s="399"/>
      <c r="BK57" s="399"/>
      <c r="BL57" s="399"/>
      <c r="BM57" s="399"/>
      <c r="BN57" s="399"/>
      <c r="BO57" s="399"/>
      <c r="BP57" s="399"/>
      <c r="BQ57" s="399"/>
      <c r="BR57" s="399"/>
      <c r="BS57" s="399"/>
      <c r="BT57" s="399"/>
      <c r="BU57" s="399"/>
      <c r="BV57" s="399"/>
      <c r="BW57" s="399"/>
      <c r="BX57" s="399"/>
      <c r="BY57" s="399"/>
      <c r="BZ57" s="399"/>
      <c r="CA57" s="399"/>
      <c r="CB57" s="399"/>
      <c r="CC57" s="399"/>
      <c r="CD57" s="399"/>
      <c r="CE57" s="399"/>
      <c r="CF57" s="399"/>
      <c r="CG57" s="399"/>
      <c r="CH57" s="399"/>
      <c r="CI57" s="399"/>
      <c r="CJ57" s="399"/>
      <c r="CK57" s="399"/>
      <c r="CL57" s="399"/>
      <c r="CM57" s="399"/>
      <c r="CN57" s="399"/>
      <c r="CO57" s="399"/>
      <c r="CP57" s="399"/>
      <c r="CQ57" s="399"/>
      <c r="CR57" s="399"/>
      <c r="CS57" s="399"/>
      <c r="CT57" s="399"/>
      <c r="CU57" s="399"/>
      <c r="CV57" s="399"/>
    </row>
    <row r="58" spans="1:208" s="10" customFormat="1" x14ac:dyDescent="0.25">
      <c r="A58" s="29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  <c r="Q58" s="399"/>
      <c r="R58" s="399"/>
      <c r="S58" s="399"/>
      <c r="T58" s="399"/>
      <c r="U58" s="399"/>
      <c r="V58" s="399"/>
      <c r="W58" s="399"/>
      <c r="X58" s="399"/>
      <c r="Y58" s="399"/>
      <c r="Z58" s="399"/>
      <c r="AA58" s="399"/>
      <c r="AB58" s="399"/>
      <c r="AC58" s="399"/>
      <c r="AD58" s="399"/>
      <c r="AE58" s="399"/>
      <c r="AF58" s="399"/>
      <c r="AG58" s="399"/>
      <c r="AH58" s="399"/>
      <c r="AI58" s="399"/>
      <c r="AJ58" s="399"/>
      <c r="AK58" s="399"/>
      <c r="AL58" s="399"/>
      <c r="AM58" s="399"/>
      <c r="AN58" s="399"/>
      <c r="AO58" s="399"/>
      <c r="AP58" s="399"/>
      <c r="AQ58" s="399"/>
      <c r="AR58" s="399"/>
      <c r="AS58" s="399"/>
      <c r="AT58" s="399"/>
      <c r="AU58" s="399"/>
      <c r="AV58" s="399"/>
      <c r="AW58" s="399"/>
      <c r="AX58" s="399"/>
      <c r="AY58" s="399"/>
      <c r="AZ58" s="399"/>
      <c r="BA58" s="399"/>
      <c r="BB58" s="399"/>
      <c r="BC58" s="399"/>
      <c r="BD58" s="399"/>
      <c r="BE58" s="399"/>
      <c r="BF58" s="399"/>
      <c r="BG58" s="399"/>
      <c r="BH58" s="399"/>
      <c r="BI58" s="399"/>
      <c r="BJ58" s="399"/>
      <c r="BK58" s="399"/>
      <c r="BL58" s="399"/>
      <c r="BM58" s="399"/>
      <c r="BN58" s="399"/>
      <c r="BO58" s="399"/>
      <c r="BP58" s="399"/>
      <c r="BQ58" s="399"/>
      <c r="BR58" s="399"/>
      <c r="BS58" s="399"/>
      <c r="BT58" s="399"/>
      <c r="BU58" s="399"/>
      <c r="BV58" s="399"/>
      <c r="BW58" s="399"/>
      <c r="BX58" s="399"/>
      <c r="BY58" s="399"/>
      <c r="BZ58" s="399"/>
      <c r="CA58" s="399"/>
      <c r="CB58" s="399"/>
      <c r="CC58" s="399"/>
      <c r="CD58" s="399"/>
      <c r="CE58" s="399"/>
      <c r="CF58" s="399"/>
      <c r="CG58" s="399"/>
      <c r="CH58" s="399"/>
      <c r="CI58" s="399"/>
      <c r="CJ58" s="399"/>
      <c r="CK58" s="399"/>
      <c r="CL58" s="399"/>
      <c r="CM58" s="399"/>
      <c r="CN58" s="399"/>
      <c r="CO58" s="399"/>
      <c r="CP58" s="399"/>
      <c r="CQ58" s="399"/>
      <c r="CR58" s="399"/>
      <c r="CS58" s="399"/>
      <c r="CT58" s="399"/>
      <c r="CU58" s="399"/>
      <c r="CV58" s="399"/>
    </row>
    <row r="59" spans="1:208" s="10" customFormat="1" x14ac:dyDescent="0.25">
      <c r="A59" s="29"/>
      <c r="B59" s="399"/>
      <c r="C59" s="399"/>
      <c r="D59" s="399"/>
      <c r="E59" s="399"/>
      <c r="F59" s="399"/>
      <c r="G59" s="399"/>
      <c r="H59" s="399"/>
      <c r="I59" s="399"/>
      <c r="J59" s="399"/>
      <c r="K59" s="399"/>
      <c r="L59" s="399"/>
      <c r="M59" s="399"/>
      <c r="N59" s="399"/>
      <c r="O59" s="399"/>
      <c r="P59" s="399"/>
      <c r="Q59" s="399"/>
      <c r="R59" s="399"/>
      <c r="S59" s="399"/>
      <c r="T59" s="399"/>
      <c r="U59" s="399"/>
      <c r="V59" s="399"/>
      <c r="W59" s="399"/>
      <c r="X59" s="399"/>
      <c r="Y59" s="399"/>
      <c r="Z59" s="399"/>
      <c r="AA59" s="399"/>
      <c r="AB59" s="399"/>
      <c r="AC59" s="399"/>
      <c r="AD59" s="399"/>
      <c r="AE59" s="399"/>
      <c r="AF59" s="399"/>
      <c r="AG59" s="399"/>
      <c r="AH59" s="399"/>
      <c r="AI59" s="399"/>
      <c r="AJ59" s="399"/>
      <c r="AK59" s="399"/>
      <c r="AL59" s="399"/>
      <c r="AM59" s="399"/>
      <c r="AN59" s="399"/>
      <c r="AO59" s="399"/>
      <c r="AP59" s="399"/>
      <c r="AQ59" s="399"/>
      <c r="AR59" s="399"/>
      <c r="AS59" s="399"/>
      <c r="AT59" s="399"/>
      <c r="AU59" s="399"/>
      <c r="AV59" s="399"/>
      <c r="AW59" s="399"/>
      <c r="AX59" s="399"/>
      <c r="AY59" s="399"/>
      <c r="AZ59" s="399"/>
      <c r="BA59" s="399"/>
      <c r="BB59" s="399"/>
      <c r="BC59" s="399"/>
      <c r="BD59" s="399"/>
      <c r="BE59" s="399"/>
      <c r="BF59" s="399"/>
      <c r="BG59" s="399"/>
      <c r="BH59" s="399"/>
      <c r="BI59" s="399"/>
      <c r="BJ59" s="399"/>
      <c r="BK59" s="399"/>
      <c r="BL59" s="399"/>
      <c r="BM59" s="399"/>
      <c r="BN59" s="399"/>
      <c r="BO59" s="399"/>
      <c r="BP59" s="399"/>
      <c r="BQ59" s="399"/>
      <c r="BR59" s="399"/>
      <c r="BS59" s="399"/>
      <c r="BT59" s="399"/>
      <c r="BU59" s="399"/>
      <c r="BV59" s="399"/>
      <c r="BW59" s="399"/>
      <c r="BX59" s="399"/>
      <c r="BY59" s="399"/>
      <c r="BZ59" s="399"/>
      <c r="CA59" s="399"/>
      <c r="CB59" s="399"/>
      <c r="CC59" s="399"/>
      <c r="CD59" s="399"/>
      <c r="CE59" s="399"/>
      <c r="CF59" s="399"/>
      <c r="CG59" s="399"/>
      <c r="CH59" s="399"/>
      <c r="CI59" s="399"/>
      <c r="CJ59" s="399"/>
      <c r="CK59" s="399"/>
      <c r="CL59" s="399"/>
      <c r="CM59" s="399"/>
      <c r="CN59" s="399"/>
      <c r="CO59" s="399"/>
      <c r="CP59" s="399"/>
      <c r="CQ59" s="399"/>
      <c r="CR59" s="399"/>
      <c r="CS59" s="399"/>
      <c r="CT59" s="399"/>
      <c r="CU59" s="399"/>
      <c r="CV59" s="399"/>
    </row>
    <row r="60" spans="1:208" s="10" customFormat="1" x14ac:dyDescent="0.25">
      <c r="A60" s="29"/>
      <c r="B60" s="399"/>
      <c r="C60" s="399"/>
      <c r="D60" s="399"/>
      <c r="E60" s="399"/>
      <c r="F60" s="399"/>
      <c r="G60" s="399"/>
      <c r="H60" s="399"/>
      <c r="I60" s="399"/>
      <c r="J60" s="399"/>
      <c r="K60" s="399"/>
      <c r="L60" s="399"/>
      <c r="M60" s="399"/>
      <c r="N60" s="399"/>
      <c r="O60" s="399"/>
      <c r="P60" s="399"/>
      <c r="Q60" s="399"/>
      <c r="R60" s="399"/>
      <c r="S60" s="399"/>
      <c r="T60" s="399"/>
      <c r="U60" s="399"/>
      <c r="V60" s="399"/>
      <c r="W60" s="399"/>
      <c r="X60" s="399"/>
      <c r="Y60" s="399"/>
      <c r="Z60" s="399"/>
      <c r="AA60" s="399"/>
      <c r="AB60" s="399"/>
      <c r="AC60" s="399"/>
      <c r="AD60" s="399"/>
      <c r="AE60" s="399"/>
      <c r="AF60" s="399"/>
      <c r="AG60" s="399"/>
      <c r="AH60" s="399"/>
      <c r="AI60" s="399"/>
      <c r="AJ60" s="399"/>
      <c r="AK60" s="399"/>
      <c r="AL60" s="399"/>
      <c r="AM60" s="399"/>
      <c r="AN60" s="399"/>
      <c r="AO60" s="399"/>
      <c r="AP60" s="399"/>
      <c r="AQ60" s="399"/>
      <c r="AR60" s="399"/>
      <c r="AS60" s="399"/>
      <c r="AT60" s="399"/>
      <c r="AU60" s="399"/>
      <c r="AV60" s="399"/>
      <c r="AW60" s="399"/>
      <c r="AX60" s="399"/>
      <c r="AY60" s="399"/>
      <c r="AZ60" s="399"/>
      <c r="BA60" s="399"/>
      <c r="BB60" s="399"/>
      <c r="BC60" s="399"/>
      <c r="BD60" s="399"/>
      <c r="BE60" s="399"/>
      <c r="BF60" s="399"/>
      <c r="BG60" s="399"/>
      <c r="BH60" s="399"/>
      <c r="BI60" s="399"/>
      <c r="BJ60" s="399"/>
      <c r="BK60" s="399"/>
      <c r="BL60" s="399"/>
      <c r="BM60" s="399"/>
      <c r="BN60" s="399"/>
      <c r="BO60" s="399"/>
      <c r="BP60" s="399"/>
      <c r="BQ60" s="399"/>
      <c r="BR60" s="399"/>
      <c r="BS60" s="399"/>
      <c r="BT60" s="399"/>
      <c r="BU60" s="399"/>
      <c r="BV60" s="399"/>
      <c r="BW60" s="399"/>
      <c r="BX60" s="399"/>
      <c r="BY60" s="399"/>
      <c r="BZ60" s="399"/>
      <c r="CA60" s="399"/>
      <c r="CB60" s="399"/>
      <c r="CC60" s="399"/>
      <c r="CD60" s="399"/>
      <c r="CE60" s="399"/>
      <c r="CF60" s="399"/>
      <c r="CG60" s="399"/>
      <c r="CH60" s="399"/>
      <c r="CI60" s="399"/>
      <c r="CJ60" s="399"/>
      <c r="CK60" s="399"/>
      <c r="CL60" s="399"/>
      <c r="CM60" s="399"/>
      <c r="CN60" s="399"/>
      <c r="CO60" s="399"/>
      <c r="CP60" s="399"/>
      <c r="CQ60" s="399"/>
      <c r="CR60" s="399"/>
      <c r="CS60" s="399"/>
      <c r="CT60" s="399"/>
      <c r="CU60" s="399"/>
      <c r="CV60" s="399"/>
    </row>
    <row r="61" spans="1:208" s="10" customFormat="1" x14ac:dyDescent="0.25">
      <c r="A61" s="29"/>
      <c r="B61" s="392"/>
      <c r="C61" s="392"/>
      <c r="D61" s="392"/>
      <c r="E61" s="392"/>
      <c r="F61" s="392"/>
      <c r="G61" s="392"/>
      <c r="H61" s="392"/>
      <c r="I61" s="392"/>
      <c r="J61" s="392"/>
      <c r="K61" s="392"/>
      <c r="L61" s="392"/>
      <c r="M61" s="392"/>
      <c r="N61" s="392"/>
      <c r="O61" s="392"/>
      <c r="P61" s="392"/>
      <c r="Q61" s="392"/>
      <c r="R61" s="392"/>
      <c r="S61" s="392"/>
      <c r="T61" s="392"/>
      <c r="U61" s="392"/>
      <c r="V61" s="392"/>
      <c r="W61" s="392"/>
      <c r="X61" s="392"/>
      <c r="Y61" s="392"/>
      <c r="Z61" s="392"/>
      <c r="AA61" s="392"/>
      <c r="AB61" s="392"/>
      <c r="AC61" s="392"/>
      <c r="AD61" s="392"/>
      <c r="AE61" s="392"/>
      <c r="AF61" s="392"/>
      <c r="AG61" s="392"/>
      <c r="AH61" s="392"/>
      <c r="AI61" s="392"/>
      <c r="AJ61" s="392"/>
      <c r="AK61" s="392"/>
      <c r="AL61" s="392"/>
      <c r="AM61" s="392"/>
      <c r="AN61" s="392"/>
      <c r="AO61" s="392"/>
      <c r="AP61" s="392"/>
      <c r="AQ61" s="392"/>
      <c r="AR61" s="392"/>
      <c r="AS61" s="392"/>
      <c r="AT61" s="392"/>
      <c r="AU61" s="392"/>
      <c r="AV61" s="392"/>
      <c r="AW61" s="392"/>
      <c r="AX61" s="392"/>
      <c r="AY61" s="392"/>
      <c r="AZ61" s="392"/>
      <c r="BA61" s="392"/>
      <c r="BB61" s="392"/>
      <c r="BC61" s="392"/>
      <c r="BD61" s="392"/>
      <c r="BE61" s="392"/>
      <c r="BF61" s="392"/>
      <c r="BG61" s="392"/>
      <c r="BH61" s="392"/>
      <c r="BI61" s="392"/>
      <c r="BJ61" s="392"/>
      <c r="BK61" s="392"/>
      <c r="BL61" s="392"/>
      <c r="BM61" s="392"/>
      <c r="BN61" s="392"/>
      <c r="BO61" s="392"/>
      <c r="BP61" s="392"/>
      <c r="BQ61" s="392"/>
      <c r="BR61" s="392"/>
      <c r="BS61" s="392"/>
      <c r="BT61" s="392"/>
      <c r="BU61" s="392"/>
      <c r="BV61" s="392"/>
      <c r="BW61" s="392"/>
      <c r="BX61" s="392"/>
      <c r="BY61" s="392"/>
      <c r="BZ61" s="392"/>
      <c r="CA61" s="392"/>
      <c r="CB61" s="392"/>
      <c r="CC61" s="392"/>
      <c r="CD61" s="392"/>
      <c r="CE61" s="392"/>
      <c r="CF61" s="392"/>
      <c r="CG61" s="392"/>
      <c r="CH61" s="392"/>
      <c r="CI61" s="392"/>
      <c r="CJ61" s="392"/>
      <c r="CK61" s="392"/>
      <c r="CL61" s="392"/>
      <c r="CM61" s="392"/>
      <c r="CN61" s="392"/>
      <c r="CO61" s="392"/>
      <c r="CP61" s="392"/>
      <c r="CQ61" s="392"/>
      <c r="CR61" s="392"/>
      <c r="CS61" s="392"/>
      <c r="CT61" s="392"/>
      <c r="CU61" s="392"/>
      <c r="CV61" s="392"/>
    </row>
    <row r="62" spans="1:208" s="10" customFormat="1" x14ac:dyDescent="0.25">
      <c r="A62" s="29"/>
      <c r="B62" s="399"/>
      <c r="C62" s="399"/>
      <c r="D62" s="399"/>
      <c r="E62" s="399"/>
      <c r="F62" s="399"/>
      <c r="G62" s="399"/>
      <c r="H62" s="399"/>
      <c r="I62" s="399"/>
      <c r="J62" s="399"/>
      <c r="K62" s="399"/>
      <c r="L62" s="399"/>
      <c r="M62" s="399"/>
      <c r="N62" s="399"/>
      <c r="O62" s="399"/>
      <c r="P62" s="399"/>
      <c r="Q62" s="399"/>
      <c r="R62" s="399"/>
      <c r="S62" s="399"/>
      <c r="T62" s="399"/>
      <c r="U62" s="399"/>
      <c r="V62" s="399"/>
      <c r="W62" s="399"/>
      <c r="X62" s="399"/>
      <c r="Y62" s="399"/>
      <c r="Z62" s="399"/>
      <c r="AA62" s="399"/>
      <c r="AB62" s="399"/>
      <c r="AC62" s="399"/>
      <c r="AD62" s="399"/>
      <c r="AE62" s="399"/>
      <c r="AF62" s="399"/>
      <c r="AG62" s="399"/>
      <c r="AH62" s="399"/>
      <c r="AI62" s="399"/>
      <c r="AJ62" s="399"/>
      <c r="AK62" s="399"/>
      <c r="AL62" s="399"/>
      <c r="AM62" s="399"/>
      <c r="AN62" s="399"/>
      <c r="AO62" s="399"/>
      <c r="AP62" s="399"/>
      <c r="AQ62" s="399"/>
      <c r="AR62" s="399"/>
      <c r="AS62" s="399"/>
      <c r="AT62" s="399"/>
      <c r="AU62" s="399"/>
      <c r="AV62" s="399"/>
      <c r="AW62" s="399"/>
      <c r="AX62" s="399"/>
      <c r="AY62" s="399"/>
      <c r="AZ62" s="399"/>
      <c r="BA62" s="399"/>
      <c r="BB62" s="399"/>
      <c r="BC62" s="399"/>
      <c r="BD62" s="399"/>
      <c r="BE62" s="399"/>
      <c r="BF62" s="399"/>
      <c r="BG62" s="399"/>
      <c r="BH62" s="399"/>
      <c r="BI62" s="399"/>
      <c r="BJ62" s="399"/>
      <c r="BK62" s="399"/>
      <c r="BL62" s="399"/>
      <c r="BM62" s="399"/>
      <c r="BN62" s="399"/>
      <c r="BO62" s="399"/>
      <c r="BP62" s="399"/>
      <c r="BQ62" s="399"/>
      <c r="BR62" s="399"/>
      <c r="BS62" s="399"/>
      <c r="BT62" s="399"/>
      <c r="BU62" s="399"/>
      <c r="BV62" s="399"/>
      <c r="BW62" s="399"/>
      <c r="BX62" s="399"/>
      <c r="BY62" s="399"/>
      <c r="BZ62" s="399"/>
      <c r="CA62" s="399"/>
      <c r="CB62" s="399"/>
      <c r="CC62" s="399"/>
      <c r="CD62" s="399"/>
      <c r="CE62" s="399"/>
      <c r="CF62" s="399"/>
      <c r="CG62" s="399"/>
      <c r="CH62" s="399"/>
      <c r="CI62" s="399"/>
      <c r="CJ62" s="399"/>
      <c r="CK62" s="399"/>
      <c r="CL62" s="399"/>
      <c r="CM62" s="399"/>
      <c r="CN62" s="399"/>
      <c r="CO62" s="399"/>
      <c r="CP62" s="399"/>
      <c r="CQ62" s="399"/>
      <c r="CR62" s="399"/>
      <c r="CS62" s="399"/>
      <c r="CT62" s="399"/>
      <c r="CU62" s="399"/>
      <c r="CV62" s="399"/>
    </row>
    <row r="63" spans="1:208" s="10" customFormat="1" x14ac:dyDescent="0.25">
      <c r="A63" s="29"/>
      <c r="B63" s="399"/>
      <c r="C63" s="399"/>
      <c r="D63" s="399"/>
      <c r="E63" s="399"/>
      <c r="F63" s="399"/>
      <c r="G63" s="399"/>
      <c r="H63" s="399"/>
      <c r="I63" s="399"/>
      <c r="J63" s="399"/>
      <c r="K63" s="399"/>
      <c r="L63" s="399"/>
      <c r="M63" s="399"/>
      <c r="N63" s="399"/>
      <c r="O63" s="399"/>
      <c r="P63" s="399"/>
      <c r="Q63" s="399"/>
      <c r="R63" s="399"/>
      <c r="S63" s="399"/>
      <c r="T63" s="399"/>
      <c r="U63" s="399"/>
      <c r="V63" s="399"/>
      <c r="W63" s="399"/>
      <c r="X63" s="399"/>
      <c r="Y63" s="399"/>
      <c r="Z63" s="399"/>
      <c r="AA63" s="399"/>
      <c r="AB63" s="399"/>
      <c r="AC63" s="399"/>
      <c r="AD63" s="399"/>
      <c r="AE63" s="399"/>
      <c r="AF63" s="399"/>
      <c r="AG63" s="399"/>
      <c r="AH63" s="399"/>
      <c r="AI63" s="399"/>
      <c r="AJ63" s="399"/>
      <c r="AK63" s="399"/>
      <c r="AL63" s="399"/>
      <c r="AM63" s="399"/>
      <c r="AN63" s="399"/>
      <c r="AO63" s="399"/>
      <c r="AP63" s="399"/>
      <c r="AQ63" s="399"/>
      <c r="AR63" s="399"/>
      <c r="AS63" s="399"/>
      <c r="AT63" s="399"/>
      <c r="AU63" s="399"/>
      <c r="AV63" s="399"/>
      <c r="AW63" s="399"/>
      <c r="AX63" s="399"/>
      <c r="AY63" s="399"/>
      <c r="AZ63" s="399"/>
      <c r="BA63" s="399"/>
      <c r="BB63" s="399"/>
      <c r="BC63" s="399"/>
      <c r="BD63" s="399"/>
      <c r="BE63" s="399"/>
      <c r="BF63" s="399"/>
      <c r="BG63" s="399"/>
      <c r="BH63" s="399"/>
      <c r="BI63" s="399"/>
      <c r="BJ63" s="399"/>
      <c r="BK63" s="399"/>
      <c r="BL63" s="399"/>
      <c r="BM63" s="399"/>
      <c r="BN63" s="399"/>
      <c r="BO63" s="399"/>
      <c r="BP63" s="399"/>
      <c r="BQ63" s="399"/>
      <c r="BR63" s="399"/>
      <c r="BS63" s="399"/>
      <c r="BT63" s="399"/>
      <c r="BU63" s="399"/>
      <c r="BV63" s="399"/>
      <c r="BW63" s="399"/>
      <c r="BX63" s="399"/>
      <c r="BY63" s="399"/>
      <c r="BZ63" s="399"/>
      <c r="CA63" s="399"/>
      <c r="CB63" s="399"/>
      <c r="CC63" s="399"/>
      <c r="CD63" s="399"/>
      <c r="CE63" s="399"/>
      <c r="CF63" s="399"/>
      <c r="CG63" s="399"/>
      <c r="CH63" s="399"/>
      <c r="CI63" s="399"/>
      <c r="CJ63" s="399"/>
      <c r="CK63" s="399"/>
      <c r="CL63" s="399"/>
      <c r="CM63" s="399"/>
      <c r="CN63" s="399"/>
      <c r="CO63" s="399"/>
      <c r="CP63" s="399"/>
      <c r="CQ63" s="399"/>
      <c r="CR63" s="399"/>
      <c r="CS63" s="399"/>
      <c r="CT63" s="399"/>
      <c r="CU63" s="399"/>
      <c r="CV63" s="399"/>
    </row>
    <row r="64" spans="1:208" s="10" customFormat="1" x14ac:dyDescent="0.25">
      <c r="A64" s="29"/>
      <c r="B64" s="399"/>
      <c r="C64" s="399"/>
      <c r="D64" s="399"/>
      <c r="E64" s="399"/>
      <c r="F64" s="399"/>
      <c r="G64" s="399"/>
      <c r="H64" s="399"/>
      <c r="I64" s="399"/>
      <c r="J64" s="399"/>
      <c r="K64" s="399"/>
      <c r="L64" s="399"/>
      <c r="M64" s="399"/>
      <c r="N64" s="399"/>
      <c r="O64" s="399"/>
      <c r="P64" s="399"/>
      <c r="Q64" s="399"/>
      <c r="R64" s="399"/>
      <c r="S64" s="399"/>
      <c r="T64" s="399"/>
      <c r="U64" s="399"/>
      <c r="V64" s="399"/>
      <c r="W64" s="399"/>
      <c r="X64" s="399"/>
      <c r="Y64" s="399"/>
      <c r="Z64" s="399"/>
      <c r="AA64" s="399"/>
      <c r="AB64" s="399"/>
      <c r="AC64" s="399"/>
      <c r="AD64" s="399"/>
      <c r="AE64" s="399"/>
      <c r="AF64" s="399"/>
      <c r="AG64" s="399"/>
      <c r="AH64" s="399"/>
      <c r="AI64" s="399"/>
      <c r="AJ64" s="399"/>
      <c r="AK64" s="399"/>
      <c r="AL64" s="399"/>
      <c r="AM64" s="399"/>
      <c r="AN64" s="399"/>
      <c r="AO64" s="399"/>
      <c r="AP64" s="399"/>
      <c r="AQ64" s="399"/>
      <c r="AR64" s="399"/>
      <c r="AS64" s="399"/>
      <c r="AT64" s="399"/>
      <c r="AU64" s="399"/>
      <c r="AV64" s="399"/>
      <c r="AW64" s="399"/>
      <c r="AX64" s="399"/>
      <c r="AY64" s="399"/>
      <c r="AZ64" s="399"/>
      <c r="BA64" s="399"/>
      <c r="BB64" s="399"/>
      <c r="BC64" s="399"/>
      <c r="BD64" s="399"/>
      <c r="BE64" s="399"/>
      <c r="BF64" s="399"/>
      <c r="BG64" s="399"/>
      <c r="BH64" s="399"/>
      <c r="BI64" s="399"/>
      <c r="BJ64" s="399"/>
      <c r="BK64" s="399"/>
      <c r="BL64" s="399"/>
      <c r="BM64" s="399"/>
      <c r="BN64" s="399"/>
      <c r="BO64" s="399"/>
      <c r="BP64" s="399"/>
      <c r="BQ64" s="399"/>
      <c r="BR64" s="399"/>
      <c r="BS64" s="399"/>
      <c r="BT64" s="399"/>
      <c r="BU64" s="399"/>
      <c r="BV64" s="399"/>
      <c r="BW64" s="399"/>
      <c r="BX64" s="399"/>
      <c r="BY64" s="399"/>
      <c r="BZ64" s="399"/>
      <c r="CA64" s="399"/>
      <c r="CB64" s="399"/>
      <c r="CC64" s="399"/>
      <c r="CD64" s="399"/>
      <c r="CE64" s="399"/>
      <c r="CF64" s="399"/>
      <c r="CG64" s="399"/>
      <c r="CH64" s="399"/>
      <c r="CI64" s="399"/>
      <c r="CJ64" s="399"/>
      <c r="CK64" s="399"/>
      <c r="CL64" s="399"/>
      <c r="CM64" s="399"/>
      <c r="CN64" s="399"/>
      <c r="CO64" s="399"/>
      <c r="CP64" s="399"/>
      <c r="CQ64" s="399"/>
      <c r="CR64" s="399"/>
      <c r="CS64" s="399"/>
      <c r="CT64" s="399"/>
      <c r="CU64" s="399"/>
      <c r="CV64" s="399"/>
    </row>
    <row r="65" spans="1:100" s="10" customFormat="1" x14ac:dyDescent="0.25">
      <c r="A65" s="29"/>
      <c r="B65" s="399"/>
      <c r="C65" s="399"/>
      <c r="D65" s="399"/>
      <c r="E65" s="399"/>
      <c r="F65" s="399"/>
      <c r="G65" s="399"/>
      <c r="H65" s="399"/>
      <c r="I65" s="399"/>
      <c r="J65" s="399"/>
      <c r="K65" s="399"/>
      <c r="L65" s="399"/>
      <c r="M65" s="399"/>
      <c r="N65" s="399"/>
      <c r="O65" s="399"/>
      <c r="P65" s="399"/>
      <c r="Q65" s="399"/>
      <c r="R65" s="399"/>
      <c r="S65" s="399"/>
      <c r="T65" s="399"/>
      <c r="U65" s="399"/>
      <c r="V65" s="399"/>
      <c r="W65" s="399"/>
      <c r="X65" s="399"/>
      <c r="Y65" s="399"/>
      <c r="Z65" s="399"/>
      <c r="AA65" s="399"/>
      <c r="AB65" s="399"/>
      <c r="AC65" s="399"/>
      <c r="AD65" s="399"/>
      <c r="AE65" s="399"/>
      <c r="AF65" s="399"/>
      <c r="AG65" s="399"/>
      <c r="AH65" s="399"/>
      <c r="AI65" s="399"/>
      <c r="AJ65" s="399"/>
      <c r="AK65" s="399"/>
      <c r="AL65" s="399"/>
      <c r="AM65" s="399"/>
      <c r="AN65" s="399"/>
      <c r="AO65" s="399"/>
      <c r="AP65" s="399"/>
      <c r="AQ65" s="399"/>
      <c r="AR65" s="399"/>
      <c r="AS65" s="399"/>
      <c r="AT65" s="399"/>
      <c r="AU65" s="399"/>
      <c r="AV65" s="399"/>
      <c r="AW65" s="399"/>
      <c r="AX65" s="399"/>
      <c r="AY65" s="399"/>
      <c r="AZ65" s="399"/>
      <c r="BA65" s="399"/>
      <c r="BB65" s="399"/>
      <c r="BC65" s="399"/>
      <c r="BD65" s="399"/>
      <c r="BE65" s="399"/>
      <c r="BF65" s="399"/>
      <c r="BG65" s="399"/>
      <c r="BH65" s="399"/>
      <c r="BI65" s="399"/>
      <c r="BJ65" s="399"/>
      <c r="BK65" s="399"/>
      <c r="BL65" s="399"/>
      <c r="BM65" s="399"/>
      <c r="BN65" s="399"/>
      <c r="BO65" s="399"/>
      <c r="BP65" s="399"/>
      <c r="BQ65" s="399"/>
      <c r="BR65" s="399"/>
      <c r="BS65" s="399"/>
      <c r="BT65" s="399"/>
      <c r="BU65" s="399"/>
      <c r="BV65" s="399"/>
      <c r="BW65" s="399"/>
      <c r="BX65" s="399"/>
      <c r="BY65" s="399"/>
      <c r="BZ65" s="399"/>
      <c r="CA65" s="399"/>
      <c r="CB65" s="399"/>
      <c r="CC65" s="399"/>
      <c r="CD65" s="399"/>
      <c r="CE65" s="399"/>
      <c r="CF65" s="399"/>
      <c r="CG65" s="399"/>
      <c r="CH65" s="399"/>
      <c r="CI65" s="399"/>
      <c r="CJ65" s="399"/>
      <c r="CK65" s="399"/>
      <c r="CL65" s="399"/>
      <c r="CM65" s="399"/>
      <c r="CN65" s="399"/>
      <c r="CO65" s="399"/>
      <c r="CP65" s="399"/>
      <c r="CQ65" s="399"/>
      <c r="CR65" s="399"/>
      <c r="CS65" s="399"/>
      <c r="CT65" s="399"/>
      <c r="CU65" s="399"/>
      <c r="CV65" s="399"/>
    </row>
    <row r="66" spans="1:100" s="10" customFormat="1" x14ac:dyDescent="0.25">
      <c r="A66" s="29"/>
      <c r="B66" s="392"/>
      <c r="C66" s="392"/>
      <c r="D66" s="392"/>
      <c r="E66" s="392"/>
      <c r="F66" s="392"/>
      <c r="G66" s="392"/>
      <c r="H66" s="392"/>
      <c r="I66" s="392"/>
      <c r="J66" s="392"/>
      <c r="K66" s="392"/>
      <c r="L66" s="392"/>
      <c r="M66" s="392"/>
      <c r="N66" s="392"/>
      <c r="O66" s="392"/>
      <c r="P66" s="392"/>
      <c r="Q66" s="392"/>
      <c r="R66" s="392"/>
      <c r="S66" s="392"/>
      <c r="T66" s="392"/>
      <c r="U66" s="392"/>
      <c r="V66" s="392"/>
      <c r="W66" s="392"/>
      <c r="X66" s="392"/>
      <c r="Y66" s="392"/>
      <c r="Z66" s="392"/>
      <c r="AA66" s="392"/>
      <c r="AB66" s="392"/>
      <c r="AC66" s="392"/>
      <c r="AD66" s="392"/>
      <c r="AE66" s="392"/>
      <c r="AF66" s="392"/>
      <c r="AG66" s="392"/>
      <c r="AH66" s="392"/>
      <c r="AI66" s="392"/>
      <c r="AJ66" s="392"/>
      <c r="AK66" s="392"/>
      <c r="AL66" s="392"/>
      <c r="AM66" s="392"/>
      <c r="AN66" s="392"/>
      <c r="AO66" s="392"/>
      <c r="AP66" s="392"/>
      <c r="AQ66" s="392"/>
      <c r="AR66" s="392"/>
      <c r="AS66" s="392"/>
      <c r="AT66" s="392"/>
      <c r="AU66" s="392"/>
      <c r="AV66" s="392"/>
      <c r="AW66" s="392"/>
      <c r="AX66" s="392"/>
      <c r="AY66" s="392"/>
      <c r="AZ66" s="392"/>
      <c r="BA66" s="392"/>
      <c r="BB66" s="392"/>
      <c r="BC66" s="392"/>
      <c r="BD66" s="392"/>
      <c r="BE66" s="392"/>
      <c r="BF66" s="392"/>
      <c r="BG66" s="392"/>
      <c r="BH66" s="392"/>
      <c r="BI66" s="392"/>
      <c r="BJ66" s="392"/>
      <c r="BK66" s="392"/>
      <c r="BL66" s="392"/>
      <c r="BM66" s="392"/>
      <c r="BN66" s="392"/>
      <c r="BO66" s="392"/>
      <c r="BP66" s="392"/>
      <c r="BQ66" s="392"/>
      <c r="BR66" s="392"/>
      <c r="BS66" s="392"/>
      <c r="BT66" s="392"/>
      <c r="BU66" s="392"/>
      <c r="BV66" s="392"/>
      <c r="BW66" s="392"/>
      <c r="BX66" s="392"/>
      <c r="BY66" s="392"/>
      <c r="BZ66" s="392"/>
      <c r="CA66" s="392"/>
      <c r="CB66" s="392"/>
      <c r="CC66" s="392"/>
      <c r="CD66" s="392"/>
      <c r="CE66" s="392"/>
      <c r="CF66" s="392"/>
      <c r="CG66" s="392"/>
      <c r="CH66" s="392"/>
      <c r="CI66" s="392"/>
      <c r="CJ66" s="392"/>
      <c r="CK66" s="392"/>
      <c r="CL66" s="392"/>
      <c r="CM66" s="392"/>
      <c r="CN66" s="392"/>
      <c r="CO66" s="392"/>
      <c r="CP66" s="392"/>
      <c r="CQ66" s="392"/>
      <c r="CR66" s="392"/>
      <c r="CS66" s="392"/>
      <c r="CT66" s="392"/>
      <c r="CU66" s="392"/>
      <c r="CV66" s="392"/>
    </row>
    <row r="67" spans="1:100" s="10" customFormat="1" x14ac:dyDescent="0.25">
      <c r="A67" s="29"/>
      <c r="B67" s="392"/>
      <c r="C67" s="392"/>
      <c r="D67" s="392"/>
      <c r="E67" s="392"/>
      <c r="F67" s="392"/>
      <c r="G67" s="392"/>
      <c r="H67" s="392"/>
      <c r="I67" s="392"/>
      <c r="J67" s="392"/>
      <c r="K67" s="392"/>
      <c r="L67" s="392"/>
      <c r="M67" s="392"/>
      <c r="N67" s="392"/>
      <c r="O67" s="392"/>
      <c r="P67" s="392"/>
      <c r="Q67" s="392"/>
      <c r="R67" s="392"/>
      <c r="S67" s="392"/>
      <c r="T67" s="392"/>
      <c r="U67" s="392"/>
      <c r="V67" s="392"/>
      <c r="W67" s="392"/>
      <c r="X67" s="392"/>
      <c r="Y67" s="392"/>
      <c r="Z67" s="392"/>
      <c r="AA67" s="392"/>
      <c r="AB67" s="392"/>
      <c r="AC67" s="392"/>
      <c r="AD67" s="392"/>
      <c r="AE67" s="392"/>
      <c r="AF67" s="392"/>
      <c r="AG67" s="392"/>
      <c r="AH67" s="392"/>
      <c r="AI67" s="392"/>
      <c r="AJ67" s="392"/>
      <c r="AK67" s="392"/>
      <c r="AL67" s="392"/>
      <c r="AM67" s="392"/>
      <c r="AN67" s="392"/>
      <c r="AO67" s="392"/>
      <c r="AP67" s="392"/>
      <c r="AQ67" s="392"/>
      <c r="AR67" s="392"/>
      <c r="AS67" s="392"/>
      <c r="AT67" s="392"/>
      <c r="AU67" s="392"/>
      <c r="AV67" s="392"/>
      <c r="AW67" s="392"/>
      <c r="AX67" s="392"/>
      <c r="AY67" s="392"/>
      <c r="AZ67" s="392"/>
      <c r="BA67" s="392"/>
      <c r="BB67" s="392"/>
      <c r="BC67" s="392"/>
      <c r="BD67" s="392"/>
      <c r="BE67" s="392"/>
      <c r="BF67" s="392"/>
      <c r="BG67" s="392"/>
      <c r="BH67" s="392"/>
      <c r="BI67" s="392"/>
      <c r="BJ67" s="392"/>
      <c r="BK67" s="392"/>
      <c r="BL67" s="392"/>
      <c r="BM67" s="392"/>
      <c r="BN67" s="392"/>
      <c r="BO67" s="392"/>
      <c r="BP67" s="392"/>
      <c r="BQ67" s="392"/>
      <c r="BR67" s="392"/>
      <c r="BS67" s="392"/>
      <c r="BT67" s="392"/>
      <c r="BU67" s="392"/>
      <c r="BV67" s="392"/>
      <c r="BW67" s="392"/>
      <c r="BX67" s="392"/>
      <c r="BY67" s="392"/>
      <c r="BZ67" s="392"/>
      <c r="CA67" s="392"/>
      <c r="CB67" s="392"/>
      <c r="CC67" s="392"/>
      <c r="CD67" s="392"/>
      <c r="CE67" s="392"/>
      <c r="CF67" s="392"/>
      <c r="CG67" s="392"/>
      <c r="CH67" s="392"/>
      <c r="CI67" s="392"/>
      <c r="CJ67" s="392"/>
      <c r="CK67" s="392"/>
      <c r="CL67" s="392"/>
      <c r="CM67" s="392"/>
      <c r="CN67" s="392"/>
      <c r="CO67" s="392"/>
      <c r="CP67" s="392"/>
      <c r="CQ67" s="392"/>
      <c r="CR67" s="392"/>
      <c r="CS67" s="392"/>
      <c r="CT67" s="392"/>
      <c r="CU67" s="392"/>
      <c r="CV67" s="392"/>
    </row>
    <row r="68" spans="1:100" s="10" customFormat="1" x14ac:dyDescent="0.25">
      <c r="A68" s="29"/>
      <c r="B68" s="392"/>
      <c r="C68" s="392"/>
      <c r="D68" s="392"/>
      <c r="E68" s="392"/>
      <c r="F68" s="392"/>
      <c r="G68" s="392"/>
      <c r="H68" s="392"/>
      <c r="I68" s="392"/>
      <c r="J68" s="392"/>
      <c r="K68" s="392"/>
      <c r="L68" s="392"/>
      <c r="M68" s="392"/>
      <c r="N68" s="392"/>
      <c r="O68" s="392"/>
      <c r="P68" s="392"/>
      <c r="Q68" s="392"/>
      <c r="R68" s="392"/>
      <c r="S68" s="392"/>
      <c r="T68" s="392"/>
      <c r="U68" s="392"/>
      <c r="V68" s="392"/>
      <c r="W68" s="392"/>
      <c r="X68" s="392"/>
      <c r="Y68" s="392"/>
      <c r="Z68" s="392"/>
      <c r="AA68" s="392"/>
      <c r="AB68" s="392"/>
      <c r="AC68" s="392"/>
      <c r="AD68" s="392"/>
      <c r="AE68" s="392"/>
      <c r="AF68" s="392"/>
      <c r="AG68" s="392"/>
      <c r="AH68" s="392"/>
      <c r="AI68" s="392"/>
      <c r="AJ68" s="392"/>
      <c r="AK68" s="392"/>
      <c r="AL68" s="392"/>
      <c r="AM68" s="392"/>
      <c r="AN68" s="392"/>
      <c r="AO68" s="392"/>
      <c r="AP68" s="392"/>
      <c r="AQ68" s="392"/>
      <c r="AR68" s="392"/>
      <c r="AS68" s="392"/>
      <c r="AT68" s="392"/>
      <c r="AU68" s="392"/>
      <c r="AV68" s="392"/>
      <c r="AW68" s="392"/>
      <c r="AX68" s="392"/>
      <c r="AY68" s="392"/>
      <c r="AZ68" s="392"/>
      <c r="BA68" s="392"/>
      <c r="BB68" s="392"/>
      <c r="BC68" s="392"/>
      <c r="BD68" s="392"/>
      <c r="BE68" s="392"/>
      <c r="BF68" s="392"/>
      <c r="BG68" s="392"/>
      <c r="BH68" s="392"/>
      <c r="BI68" s="392"/>
      <c r="BJ68" s="392"/>
      <c r="BK68" s="392"/>
      <c r="BL68" s="392"/>
      <c r="BM68" s="392"/>
      <c r="BN68" s="392"/>
      <c r="BO68" s="392"/>
      <c r="BP68" s="392"/>
      <c r="BQ68" s="392"/>
      <c r="BR68" s="392"/>
      <c r="BS68" s="392"/>
      <c r="BT68" s="392"/>
      <c r="BU68" s="392"/>
      <c r="BV68" s="392"/>
      <c r="BW68" s="392"/>
      <c r="BX68" s="392"/>
      <c r="BY68" s="392"/>
      <c r="BZ68" s="392"/>
      <c r="CA68" s="392"/>
      <c r="CB68" s="392"/>
      <c r="CC68" s="392"/>
      <c r="CD68" s="392"/>
      <c r="CE68" s="392"/>
      <c r="CF68" s="392"/>
      <c r="CG68" s="392"/>
      <c r="CH68" s="392"/>
      <c r="CI68" s="392"/>
      <c r="CJ68" s="392"/>
      <c r="CK68" s="392"/>
      <c r="CL68" s="392"/>
      <c r="CM68" s="392"/>
      <c r="CN68" s="392"/>
      <c r="CO68" s="392"/>
      <c r="CP68" s="392"/>
      <c r="CQ68" s="392"/>
      <c r="CR68" s="392"/>
      <c r="CS68" s="392"/>
      <c r="CT68" s="392"/>
      <c r="CU68" s="392"/>
      <c r="CV68" s="392"/>
    </row>
    <row r="69" spans="1:100" s="10" customFormat="1" x14ac:dyDescent="0.25">
      <c r="A69" s="29"/>
      <c r="B69" s="392"/>
      <c r="C69" s="392"/>
      <c r="D69" s="392"/>
      <c r="E69" s="392"/>
      <c r="F69" s="392"/>
      <c r="G69" s="392"/>
      <c r="H69" s="392"/>
      <c r="I69" s="392"/>
      <c r="J69" s="392"/>
      <c r="K69" s="392"/>
      <c r="L69" s="392"/>
      <c r="M69" s="392"/>
      <c r="N69" s="392"/>
      <c r="O69" s="392"/>
      <c r="P69" s="392"/>
      <c r="Q69" s="392"/>
      <c r="R69" s="392"/>
      <c r="S69" s="392"/>
      <c r="T69" s="392"/>
      <c r="U69" s="392"/>
      <c r="V69" s="392"/>
      <c r="W69" s="392"/>
      <c r="X69" s="392"/>
      <c r="Y69" s="392"/>
      <c r="Z69" s="392"/>
      <c r="AA69" s="392"/>
      <c r="AB69" s="392"/>
      <c r="AC69" s="392"/>
      <c r="AD69" s="392"/>
      <c r="AE69" s="392"/>
      <c r="AF69" s="392"/>
      <c r="AG69" s="392"/>
      <c r="AH69" s="392"/>
      <c r="AI69" s="392"/>
      <c r="AJ69" s="392"/>
      <c r="AK69" s="392"/>
      <c r="AL69" s="392"/>
      <c r="AM69" s="392"/>
      <c r="AN69" s="392"/>
      <c r="AO69" s="392"/>
      <c r="AP69" s="392"/>
      <c r="AQ69" s="392"/>
      <c r="AR69" s="392"/>
      <c r="AS69" s="392"/>
      <c r="AT69" s="392"/>
      <c r="AU69" s="392"/>
      <c r="AV69" s="392"/>
      <c r="AW69" s="392"/>
      <c r="AX69" s="392"/>
      <c r="AY69" s="392"/>
      <c r="AZ69" s="392"/>
      <c r="BA69" s="392"/>
      <c r="BB69" s="392"/>
      <c r="BC69" s="392"/>
      <c r="BD69" s="392"/>
      <c r="BE69" s="392"/>
      <c r="BF69" s="392"/>
      <c r="BG69" s="392"/>
      <c r="BH69" s="392"/>
      <c r="BI69" s="392"/>
      <c r="BJ69" s="392"/>
      <c r="BK69" s="392"/>
      <c r="BL69" s="392"/>
      <c r="BM69" s="392"/>
      <c r="BN69" s="392"/>
      <c r="BO69" s="392"/>
      <c r="BP69" s="392"/>
      <c r="BQ69" s="392"/>
      <c r="BR69" s="392"/>
      <c r="BS69" s="392"/>
      <c r="BT69" s="392"/>
      <c r="BU69" s="392"/>
      <c r="BV69" s="392"/>
      <c r="BW69" s="392"/>
      <c r="BX69" s="392"/>
      <c r="BY69" s="392"/>
      <c r="BZ69" s="392"/>
      <c r="CA69" s="392"/>
      <c r="CB69" s="392"/>
      <c r="CC69" s="392"/>
      <c r="CD69" s="392"/>
      <c r="CE69" s="392"/>
      <c r="CF69" s="392"/>
      <c r="CG69" s="392"/>
      <c r="CH69" s="392"/>
      <c r="CI69" s="392"/>
      <c r="CJ69" s="392"/>
      <c r="CK69" s="392"/>
      <c r="CL69" s="392"/>
      <c r="CM69" s="392"/>
      <c r="CN69" s="392"/>
      <c r="CO69" s="392"/>
      <c r="CP69" s="392"/>
      <c r="CQ69" s="392"/>
      <c r="CR69" s="392"/>
      <c r="CS69" s="392"/>
      <c r="CT69" s="392"/>
      <c r="CU69" s="392"/>
      <c r="CV69" s="392"/>
    </row>
    <row r="70" spans="1:100" s="10" customFormat="1" x14ac:dyDescent="0.25">
      <c r="A70" s="29"/>
      <c r="B70" s="392"/>
      <c r="C70" s="392"/>
      <c r="D70" s="392"/>
      <c r="E70" s="392"/>
      <c r="F70" s="392"/>
      <c r="G70" s="392"/>
      <c r="H70" s="392"/>
      <c r="I70" s="392"/>
      <c r="J70" s="392"/>
      <c r="K70" s="392"/>
      <c r="L70" s="392"/>
      <c r="M70" s="392"/>
      <c r="N70" s="392"/>
      <c r="O70" s="392"/>
      <c r="P70" s="392"/>
      <c r="Q70" s="392"/>
      <c r="R70" s="392"/>
      <c r="S70" s="392"/>
      <c r="T70" s="392"/>
      <c r="U70" s="392"/>
      <c r="V70" s="392"/>
      <c r="W70" s="392"/>
      <c r="X70" s="392"/>
      <c r="Y70" s="392"/>
      <c r="Z70" s="392"/>
      <c r="AA70" s="392"/>
      <c r="AB70" s="392"/>
      <c r="AC70" s="392"/>
      <c r="AD70" s="392"/>
      <c r="AE70" s="392"/>
      <c r="AF70" s="392"/>
      <c r="AG70" s="392"/>
      <c r="AH70" s="392"/>
      <c r="AI70" s="392"/>
      <c r="AJ70" s="392"/>
      <c r="AK70" s="392"/>
      <c r="AL70" s="392"/>
      <c r="AM70" s="392"/>
      <c r="AN70" s="392"/>
      <c r="AO70" s="392"/>
      <c r="AP70" s="392"/>
      <c r="AQ70" s="392"/>
      <c r="AR70" s="392"/>
      <c r="AS70" s="392"/>
      <c r="AT70" s="392"/>
      <c r="AU70" s="392"/>
      <c r="AV70" s="392"/>
      <c r="AW70" s="392"/>
      <c r="AX70" s="392"/>
      <c r="AY70" s="392"/>
      <c r="AZ70" s="392"/>
      <c r="BA70" s="392"/>
      <c r="BB70" s="392"/>
      <c r="BC70" s="392"/>
      <c r="BD70" s="392"/>
      <c r="BE70" s="392"/>
      <c r="BF70" s="392"/>
      <c r="BG70" s="392"/>
      <c r="BH70" s="392"/>
      <c r="BI70" s="392"/>
      <c r="BJ70" s="392"/>
      <c r="BK70" s="392"/>
      <c r="BL70" s="392"/>
      <c r="BM70" s="392"/>
      <c r="BN70" s="392"/>
      <c r="BO70" s="392"/>
      <c r="BP70" s="392"/>
      <c r="BQ70" s="392"/>
      <c r="BR70" s="392"/>
      <c r="BS70" s="392"/>
      <c r="BT70" s="392"/>
      <c r="BU70" s="392"/>
      <c r="BV70" s="392"/>
      <c r="BW70" s="392"/>
      <c r="BX70" s="392"/>
      <c r="BY70" s="392"/>
      <c r="BZ70" s="392"/>
      <c r="CA70" s="392"/>
      <c r="CB70" s="392"/>
      <c r="CC70" s="392"/>
      <c r="CD70" s="392"/>
      <c r="CE70" s="392"/>
      <c r="CF70" s="392"/>
      <c r="CG70" s="392"/>
      <c r="CH70" s="392"/>
      <c r="CI70" s="392"/>
      <c r="CJ70" s="392"/>
      <c r="CK70" s="392"/>
      <c r="CL70" s="392"/>
      <c r="CM70" s="392"/>
      <c r="CN70" s="392"/>
      <c r="CO70" s="392"/>
      <c r="CP70" s="392"/>
      <c r="CQ70" s="392"/>
      <c r="CR70" s="392"/>
      <c r="CS70" s="392"/>
      <c r="CT70" s="392"/>
      <c r="CU70" s="392"/>
      <c r="CV70" s="392"/>
    </row>
    <row r="71" spans="1:100" s="10" customFormat="1" x14ac:dyDescent="0.25">
      <c r="A71" s="29"/>
      <c r="B71" s="392"/>
      <c r="C71" s="392"/>
      <c r="D71" s="392"/>
      <c r="E71" s="392"/>
      <c r="F71" s="392"/>
      <c r="G71" s="392"/>
      <c r="H71" s="392"/>
      <c r="I71" s="392"/>
      <c r="J71" s="392"/>
      <c r="K71" s="392"/>
      <c r="L71" s="392"/>
      <c r="M71" s="392"/>
      <c r="N71" s="392"/>
      <c r="O71" s="392"/>
      <c r="P71" s="392"/>
      <c r="Q71" s="392"/>
      <c r="R71" s="392"/>
      <c r="S71" s="392"/>
      <c r="T71" s="392"/>
      <c r="U71" s="392"/>
      <c r="V71" s="392"/>
      <c r="W71" s="392"/>
      <c r="X71" s="392"/>
      <c r="Y71" s="392"/>
      <c r="Z71" s="392"/>
      <c r="AA71" s="392"/>
      <c r="AB71" s="392"/>
      <c r="AC71" s="392"/>
      <c r="AD71" s="392"/>
      <c r="AE71" s="392"/>
      <c r="AF71" s="392"/>
      <c r="AG71" s="392"/>
      <c r="AH71" s="392"/>
      <c r="AI71" s="392"/>
      <c r="AJ71" s="392"/>
      <c r="AK71" s="392"/>
      <c r="AL71" s="392"/>
      <c r="AM71" s="392"/>
      <c r="AN71" s="392"/>
      <c r="AO71" s="392"/>
      <c r="AP71" s="392"/>
      <c r="AQ71" s="392"/>
      <c r="AR71" s="392"/>
      <c r="AS71" s="392"/>
      <c r="AT71" s="392"/>
      <c r="AU71" s="392"/>
      <c r="AV71" s="392"/>
      <c r="AW71" s="392"/>
      <c r="AX71" s="392"/>
      <c r="AY71" s="392"/>
      <c r="AZ71" s="392"/>
      <c r="BA71" s="392"/>
      <c r="BB71" s="392"/>
      <c r="BC71" s="392"/>
      <c r="BD71" s="392"/>
      <c r="BE71" s="392"/>
      <c r="BF71" s="392"/>
      <c r="BG71" s="392"/>
      <c r="BH71" s="392"/>
      <c r="BI71" s="392"/>
      <c r="BJ71" s="392"/>
      <c r="BK71" s="392"/>
      <c r="BL71" s="392"/>
      <c r="BM71" s="392"/>
      <c r="BN71" s="392"/>
      <c r="BO71" s="392"/>
      <c r="BP71" s="392"/>
      <c r="BQ71" s="392"/>
      <c r="BR71" s="392"/>
      <c r="BS71" s="392"/>
      <c r="BT71" s="392"/>
      <c r="BU71" s="392"/>
      <c r="BV71" s="392"/>
      <c r="BW71" s="392"/>
      <c r="BX71" s="392"/>
      <c r="BY71" s="392"/>
      <c r="BZ71" s="392"/>
      <c r="CA71" s="392"/>
      <c r="CB71" s="392"/>
      <c r="CC71" s="392"/>
      <c r="CD71" s="392"/>
      <c r="CE71" s="392"/>
      <c r="CF71" s="392"/>
      <c r="CG71" s="392"/>
      <c r="CH71" s="392"/>
      <c r="CI71" s="392"/>
      <c r="CJ71" s="392"/>
      <c r="CK71" s="392"/>
      <c r="CL71" s="392"/>
      <c r="CM71" s="392"/>
      <c r="CN71" s="392"/>
      <c r="CO71" s="392"/>
      <c r="CP71" s="392"/>
      <c r="CQ71" s="392"/>
      <c r="CR71" s="392"/>
      <c r="CS71" s="392"/>
      <c r="CT71" s="392"/>
      <c r="CU71" s="392"/>
      <c r="CV71" s="392"/>
    </row>
    <row r="72" spans="1:100" s="10" customFormat="1" x14ac:dyDescent="0.25">
      <c r="A72" s="29"/>
      <c r="B72" s="392"/>
      <c r="C72" s="392"/>
      <c r="D72" s="392"/>
      <c r="E72" s="392"/>
      <c r="F72" s="392"/>
      <c r="G72" s="392"/>
      <c r="H72" s="392"/>
      <c r="I72" s="392"/>
      <c r="J72" s="392"/>
      <c r="K72" s="392"/>
      <c r="L72" s="392"/>
      <c r="M72" s="392"/>
      <c r="N72" s="392"/>
      <c r="O72" s="392"/>
      <c r="P72" s="392"/>
      <c r="Q72" s="392"/>
      <c r="R72" s="392"/>
      <c r="S72" s="392"/>
      <c r="T72" s="392"/>
      <c r="U72" s="392"/>
      <c r="V72" s="392"/>
      <c r="W72" s="392"/>
      <c r="X72" s="392"/>
      <c r="Y72" s="392"/>
      <c r="Z72" s="392"/>
      <c r="AA72" s="392"/>
      <c r="AB72" s="392"/>
      <c r="AC72" s="392"/>
      <c r="AD72" s="392"/>
      <c r="AE72" s="392"/>
      <c r="AF72" s="392"/>
      <c r="AG72" s="392"/>
      <c r="AH72" s="392"/>
      <c r="AI72" s="392"/>
      <c r="AJ72" s="392"/>
      <c r="AK72" s="392"/>
      <c r="AL72" s="392"/>
      <c r="AM72" s="392"/>
      <c r="AN72" s="392"/>
      <c r="AO72" s="392"/>
      <c r="AP72" s="392"/>
      <c r="AQ72" s="392"/>
      <c r="AR72" s="392"/>
      <c r="AS72" s="392"/>
      <c r="AT72" s="392"/>
      <c r="AU72" s="392"/>
      <c r="AV72" s="392"/>
      <c r="AW72" s="392"/>
      <c r="AX72" s="392"/>
      <c r="AY72" s="392"/>
      <c r="AZ72" s="392"/>
      <c r="BA72" s="392"/>
      <c r="BB72" s="392"/>
      <c r="BC72" s="392"/>
      <c r="BD72" s="392"/>
      <c r="BE72" s="392"/>
      <c r="BF72" s="392"/>
      <c r="BG72" s="392"/>
      <c r="BH72" s="392"/>
      <c r="BI72" s="392"/>
      <c r="BJ72" s="392"/>
      <c r="BK72" s="392"/>
      <c r="BL72" s="392"/>
      <c r="BM72" s="392"/>
      <c r="BN72" s="392"/>
      <c r="BO72" s="392"/>
      <c r="BP72" s="392"/>
      <c r="BQ72" s="392"/>
      <c r="BR72" s="392"/>
      <c r="BS72" s="392"/>
      <c r="BT72" s="392"/>
      <c r="BU72" s="392"/>
      <c r="BV72" s="392"/>
      <c r="BW72" s="392"/>
      <c r="BX72" s="392"/>
      <c r="BY72" s="392"/>
      <c r="BZ72" s="392"/>
      <c r="CA72" s="392"/>
      <c r="CB72" s="392"/>
      <c r="CC72" s="392"/>
      <c r="CD72" s="392"/>
      <c r="CE72" s="392"/>
      <c r="CF72" s="392"/>
      <c r="CG72" s="392"/>
      <c r="CH72" s="392"/>
      <c r="CI72" s="392"/>
      <c r="CJ72" s="392"/>
      <c r="CK72" s="392"/>
      <c r="CL72" s="392"/>
      <c r="CM72" s="392"/>
      <c r="CN72" s="392"/>
      <c r="CO72" s="392"/>
      <c r="CP72" s="392"/>
      <c r="CQ72" s="392"/>
      <c r="CR72" s="392"/>
      <c r="CS72" s="392"/>
      <c r="CT72" s="392"/>
      <c r="CU72" s="392"/>
      <c r="CV72" s="392"/>
    </row>
    <row r="73" spans="1:100" s="10" customFormat="1" x14ac:dyDescent="0.25">
      <c r="A73" s="29"/>
      <c r="B73" s="392"/>
      <c r="C73" s="392"/>
      <c r="D73" s="392"/>
      <c r="E73" s="392"/>
      <c r="F73" s="392"/>
      <c r="G73" s="392"/>
      <c r="H73" s="392"/>
      <c r="I73" s="392"/>
      <c r="J73" s="392"/>
      <c r="K73" s="392"/>
      <c r="L73" s="392"/>
      <c r="M73" s="392"/>
      <c r="N73" s="392"/>
      <c r="O73" s="392"/>
      <c r="P73" s="392"/>
      <c r="Q73" s="392"/>
      <c r="R73" s="392"/>
      <c r="S73" s="392"/>
      <c r="T73" s="392"/>
      <c r="U73" s="392"/>
      <c r="V73" s="392"/>
      <c r="W73" s="392"/>
      <c r="X73" s="392"/>
      <c r="Y73" s="392"/>
      <c r="Z73" s="392"/>
      <c r="AA73" s="392"/>
      <c r="AB73" s="392"/>
      <c r="AC73" s="392"/>
      <c r="AD73" s="392"/>
      <c r="AE73" s="392"/>
      <c r="AF73" s="392"/>
      <c r="AG73" s="392"/>
      <c r="AH73" s="392"/>
      <c r="AI73" s="392"/>
      <c r="AJ73" s="392"/>
      <c r="AK73" s="392"/>
      <c r="AL73" s="392"/>
      <c r="AM73" s="392"/>
      <c r="AN73" s="392"/>
      <c r="AO73" s="392"/>
      <c r="AP73" s="392"/>
      <c r="AQ73" s="392"/>
      <c r="AR73" s="392"/>
      <c r="AS73" s="392"/>
      <c r="AT73" s="392"/>
      <c r="AU73" s="392"/>
      <c r="AV73" s="392"/>
      <c r="AW73" s="392"/>
      <c r="AX73" s="392"/>
      <c r="AY73" s="392"/>
      <c r="AZ73" s="392"/>
      <c r="BA73" s="392"/>
      <c r="BB73" s="392"/>
      <c r="BC73" s="392"/>
      <c r="BD73" s="392"/>
      <c r="BE73" s="392"/>
      <c r="BF73" s="392"/>
      <c r="BG73" s="392"/>
      <c r="BH73" s="392"/>
      <c r="BI73" s="392"/>
      <c r="BJ73" s="392"/>
      <c r="BK73" s="392"/>
      <c r="BL73" s="392"/>
      <c r="BM73" s="392"/>
      <c r="BN73" s="392"/>
      <c r="BO73" s="392"/>
      <c r="BP73" s="392"/>
      <c r="BQ73" s="392"/>
      <c r="BR73" s="392"/>
      <c r="BS73" s="392"/>
      <c r="BT73" s="392"/>
      <c r="BU73" s="392"/>
      <c r="BV73" s="392"/>
      <c r="BW73" s="392"/>
      <c r="BX73" s="392"/>
      <c r="BY73" s="392"/>
      <c r="BZ73" s="392"/>
      <c r="CA73" s="392"/>
      <c r="CB73" s="392"/>
      <c r="CC73" s="392"/>
      <c r="CD73" s="392"/>
      <c r="CE73" s="392"/>
      <c r="CF73" s="392"/>
      <c r="CG73" s="392"/>
      <c r="CH73" s="392"/>
      <c r="CI73" s="392"/>
      <c r="CJ73" s="392"/>
      <c r="CK73" s="392"/>
      <c r="CL73" s="392"/>
      <c r="CM73" s="392"/>
      <c r="CN73" s="392"/>
      <c r="CO73" s="392"/>
      <c r="CP73" s="392"/>
      <c r="CQ73" s="392"/>
      <c r="CR73" s="392"/>
      <c r="CS73" s="392"/>
      <c r="CT73" s="392"/>
      <c r="CU73" s="392"/>
      <c r="CV73" s="392"/>
    </row>
    <row r="74" spans="1:100" s="10" customFormat="1" x14ac:dyDescent="0.25">
      <c r="A74" s="29"/>
      <c r="B74" s="392"/>
      <c r="C74" s="392"/>
      <c r="D74" s="392"/>
      <c r="E74" s="392"/>
      <c r="F74" s="392"/>
      <c r="G74" s="392"/>
      <c r="H74" s="392"/>
      <c r="I74" s="392"/>
      <c r="J74" s="392"/>
      <c r="K74" s="392"/>
      <c r="L74" s="392"/>
      <c r="M74" s="392"/>
      <c r="N74" s="392"/>
      <c r="O74" s="392"/>
      <c r="P74" s="392"/>
      <c r="Q74" s="392"/>
      <c r="R74" s="392"/>
      <c r="S74" s="392"/>
      <c r="T74" s="392"/>
      <c r="U74" s="392"/>
      <c r="V74" s="392"/>
      <c r="W74" s="392"/>
      <c r="X74" s="392"/>
      <c r="Y74" s="392"/>
      <c r="Z74" s="392"/>
      <c r="AA74" s="392"/>
      <c r="AB74" s="392"/>
      <c r="AC74" s="392"/>
      <c r="AD74" s="392"/>
      <c r="AE74" s="392"/>
      <c r="AF74" s="392"/>
      <c r="AG74" s="392"/>
      <c r="AH74" s="392"/>
      <c r="AI74" s="392"/>
      <c r="AJ74" s="392"/>
      <c r="AK74" s="392"/>
      <c r="AL74" s="392"/>
      <c r="AM74" s="392"/>
      <c r="AN74" s="392"/>
      <c r="AO74" s="392"/>
      <c r="AP74" s="392"/>
      <c r="AQ74" s="392"/>
      <c r="AR74" s="392"/>
      <c r="AS74" s="392"/>
      <c r="AT74" s="392"/>
      <c r="AU74" s="392"/>
      <c r="AV74" s="392"/>
      <c r="AW74" s="392"/>
      <c r="AX74" s="392"/>
      <c r="AY74" s="392"/>
      <c r="AZ74" s="392"/>
      <c r="BA74" s="392"/>
      <c r="BB74" s="392"/>
      <c r="BC74" s="392"/>
      <c r="BD74" s="392"/>
      <c r="BE74" s="392"/>
      <c r="BF74" s="392"/>
      <c r="BG74" s="392"/>
      <c r="BH74" s="392"/>
      <c r="BI74" s="392"/>
      <c r="BJ74" s="392"/>
      <c r="BK74" s="392"/>
      <c r="BL74" s="392"/>
      <c r="BM74" s="392"/>
      <c r="BN74" s="392"/>
      <c r="BO74" s="392"/>
      <c r="BP74" s="392"/>
      <c r="BQ74" s="392"/>
      <c r="BR74" s="392"/>
      <c r="BS74" s="392"/>
      <c r="BT74" s="392"/>
      <c r="BU74" s="392"/>
      <c r="BV74" s="392"/>
      <c r="BW74" s="392"/>
      <c r="BX74" s="392"/>
      <c r="BY74" s="392"/>
      <c r="BZ74" s="392"/>
      <c r="CA74" s="392"/>
      <c r="CB74" s="392"/>
      <c r="CC74" s="392"/>
      <c r="CD74" s="392"/>
      <c r="CE74" s="392"/>
      <c r="CF74" s="392"/>
      <c r="CG74" s="392"/>
      <c r="CH74" s="392"/>
      <c r="CI74" s="392"/>
      <c r="CJ74" s="392"/>
      <c r="CK74" s="392"/>
      <c r="CL74" s="392"/>
      <c r="CM74" s="392"/>
      <c r="CN74" s="392"/>
      <c r="CO74" s="392"/>
      <c r="CP74" s="392"/>
      <c r="CQ74" s="392"/>
      <c r="CR74" s="392"/>
      <c r="CS74" s="392"/>
      <c r="CT74" s="392"/>
      <c r="CU74" s="392"/>
      <c r="CV74" s="392"/>
    </row>
    <row r="75" spans="1:100" s="10" customFormat="1" x14ac:dyDescent="0.25">
      <c r="A75" s="29"/>
      <c r="B75" s="392"/>
      <c r="C75" s="392"/>
      <c r="D75" s="392"/>
      <c r="E75" s="392"/>
      <c r="F75" s="392"/>
      <c r="G75" s="392"/>
      <c r="H75" s="392"/>
      <c r="I75" s="392"/>
      <c r="J75" s="392"/>
      <c r="K75" s="392"/>
      <c r="L75" s="392"/>
      <c r="M75" s="392"/>
      <c r="N75" s="392"/>
      <c r="O75" s="392"/>
      <c r="P75" s="392"/>
      <c r="Q75" s="392"/>
      <c r="R75" s="392"/>
      <c r="S75" s="392"/>
      <c r="T75" s="392"/>
      <c r="U75" s="392"/>
      <c r="V75" s="392"/>
      <c r="W75" s="392"/>
      <c r="X75" s="392"/>
      <c r="Y75" s="392"/>
      <c r="Z75" s="392"/>
      <c r="AA75" s="392"/>
      <c r="AB75" s="392"/>
      <c r="AC75" s="392"/>
      <c r="AD75" s="392"/>
      <c r="AE75" s="392"/>
      <c r="AF75" s="392"/>
      <c r="AG75" s="392"/>
      <c r="AH75" s="392"/>
      <c r="AI75" s="392"/>
      <c r="AJ75" s="392"/>
      <c r="AK75" s="392"/>
      <c r="AL75" s="392"/>
      <c r="AM75" s="392"/>
      <c r="AN75" s="392"/>
      <c r="AO75" s="392"/>
      <c r="AP75" s="392"/>
      <c r="AQ75" s="392"/>
      <c r="AR75" s="392"/>
      <c r="AS75" s="392"/>
      <c r="AT75" s="392"/>
      <c r="AU75" s="392"/>
      <c r="AV75" s="392"/>
      <c r="AW75" s="392"/>
      <c r="AX75" s="392"/>
      <c r="AY75" s="392"/>
      <c r="AZ75" s="392"/>
      <c r="BA75" s="392"/>
      <c r="BB75" s="392"/>
      <c r="BC75" s="392"/>
      <c r="BD75" s="392"/>
      <c r="BE75" s="392"/>
      <c r="BF75" s="392"/>
      <c r="BG75" s="392"/>
      <c r="BH75" s="392"/>
      <c r="BI75" s="392"/>
      <c r="BJ75" s="392"/>
      <c r="BK75" s="392"/>
      <c r="BL75" s="392"/>
      <c r="BM75" s="392"/>
      <c r="BN75" s="392"/>
      <c r="BO75" s="392"/>
      <c r="BP75" s="392"/>
      <c r="BQ75" s="392"/>
      <c r="BR75" s="392"/>
      <c r="BS75" s="392"/>
      <c r="BT75" s="392"/>
      <c r="BU75" s="392"/>
      <c r="BV75" s="392"/>
      <c r="BW75" s="392"/>
      <c r="BX75" s="392"/>
      <c r="BY75" s="392"/>
      <c r="BZ75" s="392"/>
      <c r="CA75" s="392"/>
      <c r="CB75" s="392"/>
      <c r="CC75" s="392"/>
      <c r="CD75" s="392"/>
      <c r="CE75" s="392"/>
      <c r="CF75" s="392"/>
      <c r="CG75" s="392"/>
      <c r="CH75" s="392"/>
      <c r="CI75" s="392"/>
      <c r="CJ75" s="392"/>
      <c r="CK75" s="392"/>
      <c r="CL75" s="392"/>
      <c r="CM75" s="392"/>
      <c r="CN75" s="392"/>
      <c r="CO75" s="392"/>
      <c r="CP75" s="392"/>
      <c r="CQ75" s="392"/>
      <c r="CR75" s="392"/>
      <c r="CS75" s="392"/>
      <c r="CT75" s="392"/>
      <c r="CU75" s="392"/>
      <c r="CV75" s="392"/>
    </row>
    <row r="76" spans="1:100" s="10" customFormat="1" x14ac:dyDescent="0.25">
      <c r="A76" s="29"/>
      <c r="B76" s="392"/>
      <c r="C76" s="392"/>
      <c r="D76" s="392"/>
      <c r="E76" s="392"/>
      <c r="F76" s="392"/>
      <c r="G76" s="392"/>
      <c r="H76" s="392"/>
      <c r="I76" s="392"/>
      <c r="J76" s="392"/>
      <c r="K76" s="392"/>
      <c r="L76" s="392"/>
      <c r="M76" s="392"/>
      <c r="N76" s="392"/>
      <c r="O76" s="392"/>
      <c r="P76" s="392"/>
      <c r="Q76" s="392"/>
      <c r="R76" s="392"/>
      <c r="S76" s="392"/>
      <c r="T76" s="392"/>
      <c r="U76" s="392"/>
      <c r="V76" s="392"/>
      <c r="W76" s="392"/>
      <c r="X76" s="392"/>
      <c r="Y76" s="392"/>
      <c r="Z76" s="392"/>
      <c r="AA76" s="392"/>
      <c r="AB76" s="392"/>
      <c r="AC76" s="392"/>
      <c r="AD76" s="392"/>
      <c r="AE76" s="392"/>
      <c r="AF76" s="392"/>
      <c r="AG76" s="392"/>
      <c r="AH76" s="392"/>
      <c r="AI76" s="392"/>
      <c r="AJ76" s="392"/>
      <c r="AK76" s="392"/>
      <c r="AL76" s="392"/>
      <c r="AM76" s="392"/>
      <c r="AN76" s="392"/>
      <c r="AO76" s="392"/>
      <c r="AP76" s="392"/>
      <c r="AQ76" s="392"/>
      <c r="AR76" s="392"/>
      <c r="AS76" s="392"/>
      <c r="AT76" s="392"/>
      <c r="AU76" s="392"/>
      <c r="AV76" s="392"/>
      <c r="AW76" s="392"/>
      <c r="AX76" s="392"/>
      <c r="AY76" s="392"/>
      <c r="AZ76" s="392"/>
      <c r="BA76" s="392"/>
      <c r="BB76" s="392"/>
      <c r="BC76" s="392"/>
      <c r="BD76" s="392"/>
      <c r="BE76" s="392"/>
      <c r="BF76" s="392"/>
      <c r="BG76" s="392"/>
      <c r="BH76" s="392"/>
      <c r="BI76" s="392"/>
      <c r="BJ76" s="392"/>
      <c r="BK76" s="392"/>
      <c r="BL76" s="392"/>
      <c r="BM76" s="392"/>
      <c r="BN76" s="392"/>
      <c r="BO76" s="392"/>
      <c r="BP76" s="392"/>
      <c r="BQ76" s="392"/>
      <c r="BR76" s="392"/>
      <c r="BS76" s="392"/>
      <c r="BT76" s="392"/>
      <c r="BU76" s="392"/>
      <c r="BV76" s="392"/>
      <c r="BW76" s="392"/>
      <c r="BX76" s="392"/>
      <c r="BY76" s="392"/>
      <c r="BZ76" s="392"/>
      <c r="CA76" s="392"/>
      <c r="CB76" s="392"/>
      <c r="CC76" s="392"/>
      <c r="CD76" s="392"/>
      <c r="CE76" s="392"/>
      <c r="CF76" s="392"/>
      <c r="CG76" s="392"/>
      <c r="CH76" s="392"/>
      <c r="CI76" s="392"/>
      <c r="CJ76" s="392"/>
      <c r="CK76" s="392"/>
      <c r="CL76" s="392"/>
      <c r="CM76" s="392"/>
      <c r="CN76" s="392"/>
      <c r="CO76" s="392"/>
      <c r="CP76" s="392"/>
      <c r="CQ76" s="392"/>
      <c r="CR76" s="392"/>
      <c r="CS76" s="392"/>
      <c r="CT76" s="392"/>
      <c r="CU76" s="392"/>
      <c r="CV76" s="392"/>
    </row>
    <row r="77" spans="1:100" s="10" customFormat="1" x14ac:dyDescent="0.25">
      <c r="B77" s="391"/>
      <c r="C77" s="391"/>
      <c r="D77" s="391"/>
      <c r="E77" s="391"/>
      <c r="F77" s="391"/>
      <c r="G77" s="391"/>
      <c r="H77" s="391"/>
      <c r="I77" s="391"/>
      <c r="J77" s="391"/>
      <c r="K77" s="391"/>
      <c r="L77" s="391"/>
      <c r="M77" s="391"/>
      <c r="N77" s="391"/>
      <c r="O77" s="391"/>
      <c r="P77" s="391"/>
      <c r="Q77" s="391"/>
      <c r="R77" s="391"/>
      <c r="S77" s="391"/>
      <c r="T77" s="391"/>
      <c r="U77" s="391"/>
      <c r="V77" s="391"/>
      <c r="W77" s="391"/>
      <c r="X77" s="391"/>
      <c r="Y77" s="391"/>
      <c r="Z77" s="391"/>
      <c r="AA77" s="391"/>
      <c r="AB77" s="391"/>
      <c r="AC77" s="391"/>
      <c r="AD77" s="391"/>
      <c r="AE77" s="391"/>
      <c r="AF77" s="391"/>
      <c r="AG77" s="391"/>
      <c r="AH77" s="391"/>
      <c r="AI77" s="391"/>
      <c r="AJ77" s="391"/>
      <c r="AK77" s="391"/>
      <c r="AL77" s="391"/>
      <c r="AM77" s="391"/>
      <c r="AN77" s="391"/>
      <c r="AO77" s="391"/>
      <c r="AP77" s="391"/>
      <c r="AQ77" s="391"/>
      <c r="AR77" s="391"/>
      <c r="AS77" s="391"/>
      <c r="AT77" s="391"/>
      <c r="AU77" s="391"/>
      <c r="AV77" s="391"/>
      <c r="AW77" s="391"/>
      <c r="AX77" s="391"/>
      <c r="AY77" s="391"/>
      <c r="AZ77" s="391"/>
      <c r="BA77" s="391"/>
      <c r="BB77" s="391"/>
      <c r="BC77" s="391"/>
      <c r="BD77" s="391"/>
      <c r="BE77" s="391"/>
      <c r="BF77" s="391"/>
      <c r="BG77" s="391"/>
      <c r="BH77" s="391"/>
      <c r="BI77" s="391"/>
      <c r="BJ77" s="391"/>
      <c r="BK77" s="391"/>
      <c r="BL77" s="391"/>
      <c r="BM77" s="391"/>
      <c r="BN77" s="391"/>
      <c r="BO77" s="391"/>
      <c r="BP77" s="391"/>
      <c r="BQ77" s="391"/>
      <c r="BR77" s="391"/>
      <c r="BS77" s="391"/>
      <c r="BT77" s="391"/>
      <c r="BU77" s="391"/>
      <c r="BV77" s="391"/>
      <c r="BW77" s="391"/>
      <c r="BX77" s="391"/>
      <c r="BY77" s="391"/>
      <c r="BZ77" s="391"/>
      <c r="CA77" s="391"/>
      <c r="CB77" s="391"/>
      <c r="CC77" s="391"/>
      <c r="CD77" s="391"/>
      <c r="CE77" s="391"/>
      <c r="CF77" s="391"/>
      <c r="CG77" s="391"/>
      <c r="CH77" s="391"/>
      <c r="CI77" s="391"/>
      <c r="CJ77" s="391"/>
      <c r="CK77" s="391"/>
      <c r="CL77" s="391"/>
      <c r="CM77" s="391"/>
      <c r="CN77" s="391"/>
      <c r="CO77" s="391"/>
      <c r="CP77" s="391"/>
      <c r="CQ77" s="391"/>
      <c r="CR77" s="391"/>
      <c r="CS77" s="391"/>
      <c r="CT77" s="391"/>
      <c r="CU77" s="391"/>
      <c r="CV77" s="391"/>
    </row>
    <row r="78" spans="1:100" s="10" customFormat="1" x14ac:dyDescent="0.25">
      <c r="B78" s="391"/>
      <c r="C78" s="391"/>
      <c r="D78" s="391"/>
      <c r="E78" s="391"/>
      <c r="F78" s="391"/>
      <c r="G78" s="391"/>
      <c r="H78" s="391"/>
      <c r="I78" s="391"/>
      <c r="J78" s="391"/>
      <c r="K78" s="391"/>
      <c r="L78" s="391"/>
      <c r="M78" s="391"/>
      <c r="N78" s="391"/>
      <c r="O78" s="391"/>
      <c r="P78" s="391"/>
      <c r="Q78" s="391"/>
      <c r="R78" s="391"/>
      <c r="S78" s="391"/>
      <c r="T78" s="391"/>
      <c r="U78" s="391"/>
      <c r="V78" s="391"/>
      <c r="W78" s="391"/>
      <c r="X78" s="391"/>
      <c r="Y78" s="391"/>
      <c r="Z78" s="391"/>
      <c r="AA78" s="391"/>
      <c r="AB78" s="391"/>
      <c r="AC78" s="391"/>
      <c r="AD78" s="391"/>
      <c r="AE78" s="391"/>
      <c r="AF78" s="391"/>
      <c r="AG78" s="391"/>
      <c r="AH78" s="391"/>
      <c r="AI78" s="391"/>
      <c r="AJ78" s="391"/>
      <c r="AK78" s="391"/>
      <c r="AL78" s="391"/>
      <c r="AM78" s="391"/>
      <c r="AN78" s="391"/>
      <c r="AO78" s="391"/>
      <c r="AP78" s="391"/>
      <c r="AQ78" s="391"/>
      <c r="AR78" s="391"/>
      <c r="AS78" s="391"/>
      <c r="AT78" s="391"/>
      <c r="AU78" s="391"/>
      <c r="AV78" s="391"/>
      <c r="AW78" s="391"/>
      <c r="AX78" s="391"/>
      <c r="AY78" s="391"/>
      <c r="AZ78" s="391"/>
      <c r="BA78" s="391"/>
      <c r="BB78" s="391"/>
      <c r="BC78" s="391"/>
      <c r="BD78" s="391"/>
      <c r="BE78" s="391"/>
      <c r="BF78" s="391"/>
      <c r="BG78" s="391"/>
      <c r="BH78" s="391"/>
      <c r="BI78" s="391"/>
      <c r="BJ78" s="391"/>
      <c r="BK78" s="391"/>
      <c r="BL78" s="391"/>
      <c r="BM78" s="391"/>
      <c r="BN78" s="391"/>
      <c r="BO78" s="391"/>
      <c r="BP78" s="391"/>
      <c r="BQ78" s="391"/>
      <c r="BR78" s="391"/>
      <c r="BS78" s="391"/>
      <c r="BT78" s="391"/>
      <c r="BU78" s="391"/>
      <c r="BV78" s="391"/>
      <c r="BW78" s="391"/>
      <c r="BX78" s="391"/>
      <c r="BY78" s="391"/>
      <c r="BZ78" s="391"/>
      <c r="CA78" s="391"/>
      <c r="CB78" s="391"/>
      <c r="CC78" s="391"/>
      <c r="CD78" s="391"/>
      <c r="CE78" s="391"/>
      <c r="CF78" s="391"/>
      <c r="CG78" s="391"/>
      <c r="CH78" s="391"/>
      <c r="CI78" s="391"/>
      <c r="CJ78" s="391"/>
      <c r="CK78" s="391"/>
      <c r="CL78" s="391"/>
      <c r="CM78" s="391"/>
      <c r="CN78" s="391"/>
      <c r="CO78" s="391"/>
      <c r="CP78" s="391"/>
      <c r="CQ78" s="391"/>
      <c r="CR78" s="391"/>
      <c r="CS78" s="391"/>
      <c r="CT78" s="391"/>
      <c r="CU78" s="391"/>
      <c r="CV78" s="391"/>
    </row>
    <row r="79" spans="1:100" s="10" customFormat="1" x14ac:dyDescent="0.25">
      <c r="B79" s="391"/>
      <c r="C79" s="391"/>
      <c r="D79" s="391"/>
      <c r="E79" s="391"/>
      <c r="F79" s="391"/>
      <c r="G79" s="391"/>
      <c r="H79" s="391"/>
      <c r="I79" s="391"/>
      <c r="J79" s="391"/>
      <c r="K79" s="391"/>
      <c r="L79" s="391"/>
      <c r="M79" s="391"/>
      <c r="N79" s="391"/>
      <c r="O79" s="391"/>
      <c r="P79" s="391"/>
      <c r="Q79" s="391"/>
      <c r="R79" s="391"/>
      <c r="S79" s="391"/>
      <c r="T79" s="391"/>
      <c r="U79" s="391"/>
      <c r="V79" s="391"/>
      <c r="W79" s="391"/>
      <c r="X79" s="391"/>
      <c r="Y79" s="391"/>
      <c r="Z79" s="391"/>
      <c r="AA79" s="391"/>
      <c r="AB79" s="391"/>
      <c r="AC79" s="391"/>
      <c r="AD79" s="391"/>
      <c r="AE79" s="391"/>
      <c r="AF79" s="391"/>
      <c r="AG79" s="391"/>
      <c r="AH79" s="391"/>
      <c r="AI79" s="391"/>
      <c r="AJ79" s="391"/>
      <c r="AK79" s="391"/>
      <c r="AL79" s="391"/>
      <c r="AM79" s="391"/>
      <c r="AN79" s="391"/>
      <c r="AO79" s="391"/>
      <c r="AP79" s="391"/>
      <c r="AQ79" s="391"/>
      <c r="AR79" s="391"/>
      <c r="AS79" s="391"/>
      <c r="AT79" s="391"/>
      <c r="AU79" s="391"/>
      <c r="AV79" s="391"/>
      <c r="AW79" s="391"/>
      <c r="AX79" s="391"/>
      <c r="AY79" s="391"/>
      <c r="AZ79" s="391"/>
      <c r="BA79" s="391"/>
      <c r="BB79" s="391"/>
      <c r="BC79" s="391"/>
      <c r="BD79" s="391"/>
      <c r="BE79" s="391"/>
      <c r="BF79" s="391"/>
      <c r="BG79" s="391"/>
      <c r="BH79" s="391"/>
      <c r="BI79" s="391"/>
      <c r="BJ79" s="391"/>
      <c r="BK79" s="391"/>
      <c r="BL79" s="391"/>
      <c r="BM79" s="391"/>
      <c r="BN79" s="391"/>
      <c r="BO79" s="391"/>
      <c r="BP79" s="391"/>
      <c r="BQ79" s="391"/>
      <c r="BR79" s="391"/>
      <c r="BS79" s="391"/>
      <c r="BT79" s="391"/>
      <c r="BU79" s="391"/>
      <c r="BV79" s="391"/>
      <c r="BW79" s="391"/>
      <c r="BX79" s="391"/>
      <c r="BY79" s="391"/>
      <c r="BZ79" s="391"/>
      <c r="CA79" s="391"/>
      <c r="CB79" s="391"/>
      <c r="CC79" s="391"/>
      <c r="CD79" s="391"/>
      <c r="CE79" s="391"/>
      <c r="CF79" s="391"/>
      <c r="CG79" s="391"/>
      <c r="CH79" s="391"/>
      <c r="CI79" s="391"/>
      <c r="CJ79" s="391"/>
      <c r="CK79" s="391"/>
      <c r="CL79" s="391"/>
      <c r="CM79" s="391"/>
      <c r="CN79" s="391"/>
      <c r="CO79" s="391"/>
      <c r="CP79" s="391"/>
      <c r="CQ79" s="391"/>
      <c r="CR79" s="391"/>
      <c r="CS79" s="391"/>
      <c r="CT79" s="391"/>
      <c r="CU79" s="391"/>
      <c r="CV79" s="391"/>
    </row>
    <row r="80" spans="1:100" s="10" customFormat="1" x14ac:dyDescent="0.25">
      <c r="B80" s="391"/>
      <c r="C80" s="391"/>
      <c r="D80" s="391"/>
      <c r="E80" s="391"/>
      <c r="F80" s="391"/>
      <c r="G80" s="391"/>
      <c r="H80" s="391"/>
      <c r="I80" s="391"/>
      <c r="J80" s="391"/>
      <c r="K80" s="391"/>
      <c r="L80" s="391"/>
      <c r="M80" s="391"/>
      <c r="N80" s="391"/>
      <c r="O80" s="391"/>
      <c r="P80" s="391"/>
      <c r="Q80" s="391"/>
      <c r="R80" s="391"/>
      <c r="S80" s="391"/>
      <c r="T80" s="391"/>
      <c r="U80" s="391"/>
      <c r="V80" s="391"/>
      <c r="W80" s="391"/>
      <c r="X80" s="391"/>
      <c r="Y80" s="391"/>
      <c r="Z80" s="391"/>
      <c r="AA80" s="391"/>
      <c r="AB80" s="391"/>
      <c r="AC80" s="391"/>
      <c r="AD80" s="391"/>
      <c r="AE80" s="391"/>
      <c r="AF80" s="391"/>
      <c r="AG80" s="391"/>
      <c r="AH80" s="391"/>
      <c r="AI80" s="391"/>
      <c r="AJ80" s="391"/>
      <c r="AK80" s="391"/>
      <c r="AL80" s="391"/>
      <c r="AM80" s="391"/>
      <c r="AN80" s="391"/>
      <c r="AO80" s="391"/>
      <c r="AP80" s="391"/>
      <c r="AQ80" s="391"/>
      <c r="AR80" s="391"/>
      <c r="AS80" s="391"/>
      <c r="AT80" s="391"/>
      <c r="AU80" s="391"/>
      <c r="AV80" s="391"/>
      <c r="AW80" s="391"/>
      <c r="AX80" s="391"/>
      <c r="AY80" s="391"/>
      <c r="AZ80" s="391"/>
      <c r="BA80" s="391"/>
      <c r="BB80" s="391"/>
      <c r="BC80" s="391"/>
      <c r="BD80" s="391"/>
      <c r="BE80" s="391"/>
      <c r="BF80" s="391"/>
      <c r="BG80" s="391"/>
      <c r="BH80" s="391"/>
      <c r="BI80" s="391"/>
      <c r="BJ80" s="391"/>
      <c r="BK80" s="391"/>
      <c r="BL80" s="391"/>
      <c r="BM80" s="391"/>
      <c r="BN80" s="391"/>
      <c r="BO80" s="391"/>
      <c r="BP80" s="391"/>
      <c r="BQ80" s="391"/>
      <c r="BR80" s="391"/>
      <c r="BS80" s="391"/>
      <c r="BT80" s="391"/>
      <c r="BU80" s="391"/>
      <c r="BV80" s="391"/>
      <c r="BW80" s="391"/>
      <c r="BX80" s="391"/>
      <c r="BY80" s="391"/>
      <c r="BZ80" s="391"/>
      <c r="CA80" s="391"/>
      <c r="CB80" s="391"/>
      <c r="CC80" s="391"/>
      <c r="CD80" s="391"/>
      <c r="CE80" s="391"/>
      <c r="CF80" s="391"/>
      <c r="CG80" s="391"/>
      <c r="CH80" s="391"/>
      <c r="CI80" s="391"/>
      <c r="CJ80" s="391"/>
      <c r="CK80" s="391"/>
      <c r="CL80" s="391"/>
      <c r="CM80" s="391"/>
      <c r="CN80" s="391"/>
      <c r="CO80" s="391"/>
      <c r="CP80" s="391"/>
      <c r="CQ80" s="391"/>
      <c r="CR80" s="391"/>
      <c r="CS80" s="391"/>
      <c r="CT80" s="391"/>
      <c r="CU80" s="391"/>
      <c r="CV80" s="391"/>
    </row>
    <row r="81" spans="2:100" s="10" customFormat="1" x14ac:dyDescent="0.25">
      <c r="B81" s="391"/>
      <c r="C81" s="391"/>
      <c r="D81" s="391"/>
      <c r="E81" s="391"/>
      <c r="F81" s="391"/>
      <c r="G81" s="391"/>
      <c r="H81" s="391"/>
      <c r="I81" s="391"/>
      <c r="J81" s="391"/>
      <c r="K81" s="391"/>
      <c r="L81" s="391"/>
      <c r="M81" s="391"/>
      <c r="N81" s="391"/>
      <c r="O81" s="391"/>
      <c r="P81" s="391"/>
      <c r="Q81" s="391"/>
      <c r="R81" s="391"/>
      <c r="S81" s="391"/>
      <c r="T81" s="391"/>
      <c r="U81" s="391"/>
      <c r="V81" s="391"/>
      <c r="W81" s="391"/>
      <c r="X81" s="391"/>
      <c r="Y81" s="391"/>
      <c r="Z81" s="391"/>
      <c r="AA81" s="391"/>
      <c r="AB81" s="391"/>
      <c r="AC81" s="391"/>
      <c r="AD81" s="391"/>
      <c r="AE81" s="391"/>
      <c r="AF81" s="391"/>
      <c r="AG81" s="391"/>
      <c r="AH81" s="391"/>
      <c r="AI81" s="391"/>
      <c r="AJ81" s="391"/>
      <c r="AK81" s="391"/>
      <c r="AL81" s="391"/>
      <c r="AM81" s="391"/>
      <c r="AN81" s="391"/>
      <c r="AO81" s="391"/>
      <c r="AP81" s="391"/>
      <c r="AQ81" s="391"/>
      <c r="AR81" s="391"/>
      <c r="AS81" s="391"/>
      <c r="AT81" s="391"/>
      <c r="AU81" s="391"/>
      <c r="AV81" s="391"/>
      <c r="AW81" s="391"/>
      <c r="AX81" s="391"/>
      <c r="AY81" s="391"/>
      <c r="AZ81" s="391"/>
      <c r="BA81" s="391"/>
      <c r="BB81" s="391"/>
      <c r="BC81" s="391"/>
      <c r="BD81" s="391"/>
      <c r="BE81" s="391"/>
      <c r="BF81" s="391"/>
      <c r="BG81" s="391"/>
      <c r="BH81" s="391"/>
      <c r="BI81" s="391"/>
      <c r="BJ81" s="391"/>
      <c r="BK81" s="391"/>
      <c r="BL81" s="391"/>
      <c r="BM81" s="391"/>
      <c r="BN81" s="391"/>
      <c r="BO81" s="391"/>
      <c r="BP81" s="391"/>
      <c r="BQ81" s="391"/>
      <c r="BR81" s="391"/>
      <c r="BS81" s="391"/>
      <c r="BT81" s="391"/>
      <c r="BU81" s="391"/>
      <c r="BV81" s="391"/>
      <c r="BW81" s="391"/>
      <c r="BX81" s="391"/>
      <c r="BY81" s="391"/>
      <c r="BZ81" s="391"/>
      <c r="CA81" s="391"/>
      <c r="CB81" s="391"/>
      <c r="CC81" s="391"/>
      <c r="CD81" s="391"/>
      <c r="CE81" s="391"/>
      <c r="CF81" s="391"/>
      <c r="CG81" s="391"/>
      <c r="CH81" s="391"/>
      <c r="CI81" s="391"/>
      <c r="CJ81" s="391"/>
      <c r="CK81" s="391"/>
      <c r="CL81" s="391"/>
      <c r="CM81" s="391"/>
      <c r="CN81" s="391"/>
      <c r="CO81" s="391"/>
      <c r="CP81" s="391"/>
      <c r="CQ81" s="391"/>
      <c r="CR81" s="391"/>
      <c r="CS81" s="391"/>
      <c r="CT81" s="391"/>
      <c r="CU81" s="391"/>
      <c r="CV81" s="391"/>
    </row>
    <row r="82" spans="2:100" s="10" customFormat="1" x14ac:dyDescent="0.25">
      <c r="B82" s="391"/>
      <c r="C82" s="391"/>
      <c r="D82" s="391"/>
      <c r="E82" s="391"/>
      <c r="F82" s="391"/>
      <c r="G82" s="391"/>
      <c r="H82" s="391"/>
      <c r="I82" s="391"/>
      <c r="J82" s="391"/>
      <c r="K82" s="391"/>
      <c r="L82" s="391"/>
      <c r="M82" s="391"/>
      <c r="N82" s="391"/>
      <c r="O82" s="391"/>
      <c r="P82" s="391"/>
      <c r="Q82" s="391"/>
      <c r="R82" s="391"/>
      <c r="S82" s="391"/>
      <c r="T82" s="391"/>
      <c r="U82" s="391"/>
      <c r="V82" s="391"/>
      <c r="W82" s="391"/>
      <c r="X82" s="391"/>
      <c r="Y82" s="391"/>
      <c r="Z82" s="391"/>
      <c r="AA82" s="391"/>
      <c r="AB82" s="391"/>
      <c r="AC82" s="391"/>
      <c r="AD82" s="391"/>
      <c r="AE82" s="391"/>
      <c r="AF82" s="391"/>
      <c r="AG82" s="391"/>
      <c r="AH82" s="391"/>
      <c r="AI82" s="391"/>
      <c r="AJ82" s="391"/>
      <c r="AK82" s="391"/>
      <c r="AL82" s="391"/>
      <c r="AM82" s="391"/>
      <c r="AN82" s="391"/>
      <c r="AO82" s="391"/>
      <c r="AP82" s="391"/>
      <c r="AQ82" s="391"/>
      <c r="AR82" s="391"/>
      <c r="AS82" s="391"/>
      <c r="AT82" s="391"/>
      <c r="AU82" s="391"/>
      <c r="AV82" s="391"/>
      <c r="AW82" s="391"/>
      <c r="AX82" s="391"/>
      <c r="AY82" s="391"/>
      <c r="AZ82" s="391"/>
      <c r="BA82" s="391"/>
      <c r="BB82" s="391"/>
      <c r="BC82" s="391"/>
      <c r="BD82" s="391"/>
      <c r="BE82" s="391"/>
      <c r="BF82" s="391"/>
      <c r="BG82" s="391"/>
      <c r="BH82" s="391"/>
      <c r="BI82" s="391"/>
      <c r="BJ82" s="391"/>
      <c r="BK82" s="391"/>
      <c r="BL82" s="391"/>
      <c r="BM82" s="391"/>
      <c r="BN82" s="391"/>
      <c r="BO82" s="391"/>
      <c r="BP82" s="391"/>
      <c r="BQ82" s="391"/>
      <c r="BR82" s="391"/>
      <c r="BS82" s="391"/>
      <c r="BT82" s="391"/>
      <c r="BU82" s="391"/>
      <c r="BV82" s="391"/>
      <c r="BW82" s="391"/>
      <c r="BX82" s="391"/>
      <c r="BY82" s="391"/>
      <c r="BZ82" s="391"/>
      <c r="CA82" s="391"/>
      <c r="CB82" s="391"/>
      <c r="CC82" s="391"/>
      <c r="CD82" s="391"/>
      <c r="CE82" s="391"/>
      <c r="CF82" s="391"/>
      <c r="CG82" s="391"/>
      <c r="CH82" s="391"/>
      <c r="CI82" s="391"/>
      <c r="CJ82" s="391"/>
      <c r="CK82" s="391"/>
      <c r="CL82" s="391"/>
      <c r="CM82" s="391"/>
      <c r="CN82" s="391"/>
      <c r="CO82" s="391"/>
      <c r="CP82" s="391"/>
      <c r="CQ82" s="391"/>
      <c r="CR82" s="391"/>
      <c r="CS82" s="391"/>
      <c r="CT82" s="391"/>
      <c r="CU82" s="391"/>
      <c r="CV82" s="391"/>
    </row>
    <row r="83" spans="2:100" s="10" customFormat="1" x14ac:dyDescent="0.25">
      <c r="B83" s="391"/>
      <c r="C83" s="391"/>
      <c r="D83" s="391"/>
      <c r="E83" s="391"/>
      <c r="F83" s="391"/>
      <c r="G83" s="391"/>
      <c r="H83" s="391"/>
      <c r="I83" s="391"/>
      <c r="J83" s="391"/>
      <c r="K83" s="391"/>
      <c r="L83" s="391"/>
      <c r="M83" s="391"/>
      <c r="N83" s="391"/>
      <c r="O83" s="391"/>
      <c r="P83" s="391"/>
      <c r="Q83" s="391"/>
      <c r="R83" s="391"/>
      <c r="S83" s="391"/>
      <c r="T83" s="391"/>
      <c r="U83" s="391"/>
      <c r="V83" s="391"/>
      <c r="W83" s="391"/>
      <c r="X83" s="391"/>
      <c r="Y83" s="391"/>
      <c r="Z83" s="391"/>
      <c r="AA83" s="391"/>
      <c r="AB83" s="391"/>
      <c r="AC83" s="391"/>
      <c r="AD83" s="391"/>
      <c r="AE83" s="391"/>
      <c r="AF83" s="391"/>
      <c r="AG83" s="391"/>
      <c r="AH83" s="391"/>
      <c r="AI83" s="391"/>
      <c r="AJ83" s="391"/>
      <c r="AK83" s="391"/>
      <c r="AL83" s="391"/>
      <c r="AM83" s="391"/>
      <c r="AN83" s="391"/>
      <c r="AO83" s="391"/>
      <c r="AP83" s="391"/>
      <c r="AQ83" s="391"/>
      <c r="AR83" s="391"/>
      <c r="AS83" s="391"/>
      <c r="AT83" s="391"/>
      <c r="AU83" s="391"/>
      <c r="AV83" s="391"/>
      <c r="AW83" s="391"/>
      <c r="AX83" s="391"/>
      <c r="AY83" s="391"/>
      <c r="AZ83" s="391"/>
      <c r="BA83" s="391"/>
      <c r="BB83" s="391"/>
      <c r="BC83" s="391"/>
      <c r="BD83" s="391"/>
      <c r="BE83" s="391"/>
      <c r="BF83" s="391"/>
      <c r="BG83" s="391"/>
      <c r="BH83" s="391"/>
      <c r="BI83" s="391"/>
      <c r="BJ83" s="391"/>
      <c r="BK83" s="391"/>
      <c r="BL83" s="391"/>
      <c r="BM83" s="391"/>
      <c r="BN83" s="391"/>
      <c r="BO83" s="391"/>
      <c r="BP83" s="391"/>
      <c r="BQ83" s="391"/>
      <c r="BR83" s="391"/>
      <c r="BS83" s="391"/>
      <c r="BT83" s="391"/>
      <c r="BU83" s="391"/>
      <c r="BV83" s="391"/>
      <c r="BW83" s="391"/>
      <c r="BX83" s="391"/>
      <c r="BY83" s="391"/>
      <c r="BZ83" s="391"/>
      <c r="CA83" s="391"/>
      <c r="CB83" s="391"/>
      <c r="CC83" s="391"/>
      <c r="CD83" s="391"/>
      <c r="CE83" s="391"/>
      <c r="CF83" s="391"/>
      <c r="CG83" s="391"/>
      <c r="CH83" s="391"/>
      <c r="CI83" s="391"/>
      <c r="CJ83" s="391"/>
      <c r="CK83" s="391"/>
      <c r="CL83" s="391"/>
      <c r="CM83" s="391"/>
      <c r="CN83" s="391"/>
      <c r="CO83" s="391"/>
      <c r="CP83" s="391"/>
      <c r="CQ83" s="391"/>
      <c r="CR83" s="391"/>
      <c r="CS83" s="391"/>
      <c r="CT83" s="391"/>
      <c r="CU83" s="391"/>
      <c r="CV83" s="391"/>
    </row>
    <row r="84" spans="2:100" s="10" customFormat="1" x14ac:dyDescent="0.25">
      <c r="B84" s="391"/>
      <c r="C84" s="391"/>
      <c r="D84" s="391"/>
      <c r="E84" s="391"/>
      <c r="F84" s="391"/>
      <c r="G84" s="391"/>
      <c r="H84" s="391"/>
      <c r="I84" s="391"/>
      <c r="J84" s="391"/>
      <c r="K84" s="391"/>
      <c r="L84" s="391"/>
      <c r="M84" s="391"/>
      <c r="N84" s="391"/>
      <c r="O84" s="391"/>
      <c r="P84" s="391"/>
      <c r="Q84" s="391"/>
      <c r="R84" s="391"/>
      <c r="S84" s="391"/>
      <c r="T84" s="391"/>
      <c r="U84" s="391"/>
      <c r="V84" s="391"/>
      <c r="W84" s="391"/>
      <c r="X84" s="391"/>
      <c r="Y84" s="391"/>
      <c r="Z84" s="391"/>
      <c r="AA84" s="391"/>
      <c r="AB84" s="391"/>
      <c r="AC84" s="391"/>
      <c r="AD84" s="391"/>
      <c r="AE84" s="391"/>
      <c r="AF84" s="391"/>
      <c r="AG84" s="391"/>
      <c r="AH84" s="391"/>
      <c r="AI84" s="391"/>
      <c r="AJ84" s="391"/>
      <c r="AK84" s="391"/>
      <c r="AL84" s="391"/>
      <c r="AM84" s="391"/>
      <c r="AN84" s="391"/>
      <c r="AO84" s="391"/>
      <c r="AP84" s="391"/>
      <c r="AQ84" s="391"/>
      <c r="AR84" s="391"/>
      <c r="AS84" s="391"/>
      <c r="AT84" s="391"/>
      <c r="AU84" s="391"/>
      <c r="AV84" s="391"/>
      <c r="AW84" s="391"/>
      <c r="AX84" s="391"/>
      <c r="AY84" s="391"/>
      <c r="AZ84" s="391"/>
      <c r="BA84" s="391"/>
      <c r="BB84" s="391"/>
      <c r="BC84" s="391"/>
      <c r="BD84" s="391"/>
      <c r="BE84" s="391"/>
      <c r="BF84" s="391"/>
      <c r="BG84" s="391"/>
      <c r="BH84" s="391"/>
      <c r="BI84" s="391"/>
      <c r="BJ84" s="391"/>
      <c r="BK84" s="391"/>
      <c r="BL84" s="391"/>
      <c r="BM84" s="391"/>
      <c r="BN84" s="391"/>
      <c r="BO84" s="391"/>
      <c r="BP84" s="391"/>
      <c r="BQ84" s="391"/>
      <c r="BR84" s="391"/>
      <c r="BS84" s="391"/>
      <c r="BT84" s="391"/>
      <c r="BU84" s="391"/>
      <c r="BV84" s="391"/>
      <c r="BW84" s="391"/>
      <c r="BX84" s="391"/>
      <c r="BY84" s="391"/>
      <c r="BZ84" s="391"/>
      <c r="CA84" s="391"/>
      <c r="CB84" s="391"/>
      <c r="CC84" s="391"/>
      <c r="CD84" s="391"/>
      <c r="CE84" s="391"/>
      <c r="CF84" s="391"/>
      <c r="CG84" s="391"/>
      <c r="CH84" s="391"/>
      <c r="CI84" s="391"/>
      <c r="CJ84" s="391"/>
      <c r="CK84" s="391"/>
      <c r="CL84" s="391"/>
      <c r="CM84" s="391"/>
      <c r="CN84" s="391"/>
      <c r="CO84" s="391"/>
      <c r="CP84" s="391"/>
      <c r="CQ84" s="391"/>
      <c r="CR84" s="391"/>
      <c r="CS84" s="391"/>
      <c r="CT84" s="391"/>
      <c r="CU84" s="391"/>
      <c r="CV84" s="391"/>
    </row>
    <row r="85" spans="2:100" s="10" customFormat="1" x14ac:dyDescent="0.25">
      <c r="B85" s="391"/>
      <c r="C85" s="391"/>
      <c r="D85" s="391"/>
      <c r="E85" s="391"/>
      <c r="F85" s="391"/>
      <c r="G85" s="391"/>
      <c r="H85" s="391"/>
      <c r="I85" s="391"/>
      <c r="J85" s="391"/>
      <c r="K85" s="391"/>
      <c r="L85" s="391"/>
      <c r="M85" s="391"/>
      <c r="N85" s="391"/>
      <c r="O85" s="391"/>
      <c r="P85" s="391"/>
      <c r="Q85" s="391"/>
      <c r="R85" s="391"/>
      <c r="S85" s="391"/>
      <c r="T85" s="391"/>
      <c r="U85" s="391"/>
      <c r="V85" s="391"/>
      <c r="W85" s="391"/>
      <c r="X85" s="391"/>
      <c r="Y85" s="391"/>
      <c r="Z85" s="391"/>
      <c r="AA85" s="391"/>
      <c r="AB85" s="391"/>
      <c r="AC85" s="391"/>
      <c r="AD85" s="391"/>
      <c r="AE85" s="391"/>
      <c r="AF85" s="391"/>
      <c r="AG85" s="391"/>
      <c r="AH85" s="391"/>
      <c r="AI85" s="391"/>
      <c r="AJ85" s="391"/>
      <c r="AK85" s="391"/>
      <c r="AL85" s="391"/>
      <c r="AM85" s="391"/>
      <c r="AN85" s="391"/>
      <c r="AO85" s="391"/>
      <c r="AP85" s="391"/>
      <c r="AQ85" s="391"/>
      <c r="AR85" s="391"/>
      <c r="AS85" s="391"/>
      <c r="AT85" s="391"/>
      <c r="AU85" s="391"/>
      <c r="AV85" s="391"/>
      <c r="AW85" s="391"/>
      <c r="AX85" s="391"/>
      <c r="AY85" s="391"/>
      <c r="AZ85" s="391"/>
      <c r="BA85" s="391"/>
      <c r="BB85" s="391"/>
      <c r="BC85" s="391"/>
      <c r="BD85" s="391"/>
      <c r="BE85" s="391"/>
      <c r="BF85" s="391"/>
      <c r="BG85" s="391"/>
      <c r="BH85" s="391"/>
      <c r="BI85" s="391"/>
      <c r="BJ85" s="391"/>
      <c r="BK85" s="391"/>
      <c r="BL85" s="391"/>
      <c r="BM85" s="391"/>
      <c r="BN85" s="391"/>
      <c r="BO85" s="391"/>
      <c r="BP85" s="391"/>
      <c r="BQ85" s="391"/>
      <c r="BR85" s="391"/>
      <c r="BS85" s="391"/>
      <c r="BT85" s="391"/>
      <c r="BU85" s="391"/>
      <c r="BV85" s="391"/>
      <c r="BW85" s="391"/>
      <c r="BX85" s="391"/>
      <c r="BY85" s="391"/>
      <c r="BZ85" s="391"/>
      <c r="CA85" s="391"/>
      <c r="CB85" s="391"/>
      <c r="CC85" s="391"/>
      <c r="CD85" s="391"/>
      <c r="CE85" s="391"/>
      <c r="CF85" s="391"/>
      <c r="CG85" s="391"/>
      <c r="CH85" s="391"/>
      <c r="CI85" s="391"/>
      <c r="CJ85" s="391"/>
      <c r="CK85" s="391"/>
      <c r="CL85" s="391"/>
      <c r="CM85" s="391"/>
      <c r="CN85" s="391"/>
      <c r="CO85" s="391"/>
      <c r="CP85" s="391"/>
      <c r="CQ85" s="391"/>
      <c r="CR85" s="391"/>
      <c r="CS85" s="391"/>
      <c r="CT85" s="391"/>
      <c r="CU85" s="391"/>
      <c r="CV85" s="391"/>
    </row>
    <row r="86" spans="2:100" s="10" customFormat="1" x14ac:dyDescent="0.25">
      <c r="B86" s="391"/>
      <c r="C86" s="391"/>
      <c r="D86" s="391"/>
      <c r="E86" s="391"/>
      <c r="F86" s="391"/>
      <c r="G86" s="391"/>
      <c r="H86" s="391"/>
      <c r="I86" s="391"/>
      <c r="J86" s="391"/>
      <c r="K86" s="391"/>
      <c r="L86" s="391"/>
      <c r="M86" s="391"/>
      <c r="N86" s="391"/>
      <c r="O86" s="391"/>
      <c r="P86" s="391"/>
      <c r="Q86" s="391"/>
      <c r="R86" s="391"/>
      <c r="S86" s="391"/>
      <c r="T86" s="391"/>
      <c r="U86" s="391"/>
      <c r="V86" s="391"/>
      <c r="W86" s="391"/>
      <c r="X86" s="391"/>
      <c r="Y86" s="391"/>
      <c r="Z86" s="391"/>
      <c r="AA86" s="391"/>
      <c r="AB86" s="391"/>
      <c r="AC86" s="391"/>
      <c r="AD86" s="391"/>
      <c r="AE86" s="391"/>
      <c r="AF86" s="391"/>
      <c r="AG86" s="391"/>
      <c r="AH86" s="391"/>
      <c r="AI86" s="391"/>
      <c r="AJ86" s="391"/>
      <c r="AK86" s="391"/>
      <c r="AL86" s="391"/>
      <c r="AM86" s="391"/>
      <c r="AN86" s="391"/>
      <c r="AO86" s="391"/>
      <c r="AP86" s="391"/>
      <c r="AQ86" s="391"/>
      <c r="AR86" s="391"/>
      <c r="AS86" s="391"/>
      <c r="AT86" s="391"/>
      <c r="AU86" s="391"/>
      <c r="AV86" s="391"/>
      <c r="AW86" s="391"/>
      <c r="AX86" s="391"/>
      <c r="AY86" s="391"/>
      <c r="AZ86" s="391"/>
      <c r="BA86" s="391"/>
      <c r="BB86" s="391"/>
      <c r="BC86" s="391"/>
      <c r="BD86" s="391"/>
      <c r="BE86" s="391"/>
      <c r="BF86" s="391"/>
      <c r="BG86" s="391"/>
      <c r="BH86" s="391"/>
      <c r="BI86" s="391"/>
      <c r="BJ86" s="391"/>
      <c r="BK86" s="391"/>
      <c r="BL86" s="391"/>
      <c r="BM86" s="391"/>
      <c r="BN86" s="391"/>
      <c r="BO86" s="391"/>
      <c r="BP86" s="391"/>
      <c r="BQ86" s="391"/>
      <c r="BR86" s="391"/>
      <c r="BS86" s="391"/>
      <c r="BT86" s="391"/>
      <c r="BU86" s="391"/>
      <c r="BV86" s="391"/>
      <c r="BW86" s="391"/>
      <c r="BX86" s="391"/>
      <c r="BY86" s="391"/>
      <c r="BZ86" s="391"/>
      <c r="CA86" s="391"/>
      <c r="CB86" s="391"/>
      <c r="CC86" s="391"/>
      <c r="CD86" s="391"/>
      <c r="CE86" s="391"/>
      <c r="CF86" s="391"/>
      <c r="CG86" s="391"/>
      <c r="CH86" s="391"/>
      <c r="CI86" s="391"/>
      <c r="CJ86" s="391"/>
      <c r="CK86" s="391"/>
      <c r="CL86" s="391"/>
      <c r="CM86" s="391"/>
      <c r="CN86" s="391"/>
      <c r="CO86" s="391"/>
      <c r="CP86" s="391"/>
      <c r="CQ86" s="391"/>
      <c r="CR86" s="391"/>
      <c r="CS86" s="391"/>
      <c r="CT86" s="391"/>
      <c r="CU86" s="391"/>
      <c r="CV86" s="391"/>
    </row>
    <row r="87" spans="2:100" s="10" customFormat="1" x14ac:dyDescent="0.25">
      <c r="B87" s="391"/>
      <c r="C87" s="391"/>
      <c r="D87" s="391"/>
      <c r="E87" s="391"/>
      <c r="F87" s="391"/>
      <c r="G87" s="391"/>
      <c r="H87" s="391"/>
      <c r="I87" s="391"/>
      <c r="J87" s="391"/>
      <c r="K87" s="391"/>
      <c r="L87" s="391"/>
      <c r="M87" s="391"/>
      <c r="N87" s="391"/>
      <c r="O87" s="391"/>
      <c r="P87" s="391"/>
      <c r="Q87" s="391"/>
      <c r="R87" s="391"/>
      <c r="S87" s="391"/>
      <c r="T87" s="391"/>
      <c r="U87" s="391"/>
      <c r="V87" s="391"/>
      <c r="W87" s="391"/>
      <c r="X87" s="391"/>
      <c r="Y87" s="391"/>
      <c r="Z87" s="391"/>
      <c r="AA87" s="391"/>
      <c r="AB87" s="391"/>
      <c r="AC87" s="391"/>
      <c r="AD87" s="391"/>
      <c r="AE87" s="391"/>
      <c r="AF87" s="391"/>
      <c r="AG87" s="391"/>
      <c r="AH87" s="391"/>
      <c r="AI87" s="391"/>
      <c r="AJ87" s="391"/>
      <c r="AK87" s="391"/>
      <c r="AL87" s="391"/>
      <c r="AM87" s="391"/>
      <c r="AN87" s="391"/>
      <c r="AO87" s="391"/>
      <c r="AP87" s="391"/>
      <c r="AQ87" s="391"/>
      <c r="AR87" s="391"/>
      <c r="AS87" s="391"/>
      <c r="AT87" s="391"/>
      <c r="AU87" s="391"/>
      <c r="AV87" s="391"/>
      <c r="AW87" s="391"/>
      <c r="AX87" s="391"/>
      <c r="AY87" s="391"/>
      <c r="AZ87" s="391"/>
      <c r="BA87" s="391"/>
      <c r="BB87" s="391"/>
      <c r="BC87" s="391"/>
      <c r="BD87" s="391"/>
      <c r="BE87" s="391"/>
      <c r="BF87" s="391"/>
      <c r="BG87" s="391"/>
      <c r="BH87" s="391"/>
      <c r="BI87" s="391"/>
      <c r="BJ87" s="391"/>
      <c r="BK87" s="391"/>
      <c r="BL87" s="391"/>
      <c r="BM87" s="391"/>
      <c r="BN87" s="391"/>
      <c r="BO87" s="391"/>
      <c r="BP87" s="391"/>
      <c r="BQ87" s="391"/>
      <c r="BR87" s="391"/>
      <c r="BS87" s="391"/>
      <c r="BT87" s="391"/>
      <c r="BU87" s="391"/>
      <c r="BV87" s="391"/>
      <c r="BW87" s="391"/>
      <c r="BX87" s="391"/>
      <c r="BY87" s="391"/>
      <c r="BZ87" s="391"/>
      <c r="CA87" s="391"/>
      <c r="CB87" s="391"/>
      <c r="CC87" s="391"/>
      <c r="CD87" s="391"/>
      <c r="CE87" s="391"/>
      <c r="CF87" s="391"/>
      <c r="CG87" s="391"/>
      <c r="CH87" s="391"/>
      <c r="CI87" s="391"/>
      <c r="CJ87" s="391"/>
      <c r="CK87" s="391"/>
      <c r="CL87" s="391"/>
      <c r="CM87" s="391"/>
      <c r="CN87" s="391"/>
      <c r="CO87" s="391"/>
      <c r="CP87" s="391"/>
      <c r="CQ87" s="391"/>
      <c r="CR87" s="391"/>
      <c r="CS87" s="391"/>
      <c r="CT87" s="391"/>
      <c r="CU87" s="391"/>
      <c r="CV87" s="391"/>
    </row>
    <row r="88" spans="2:100" s="10" customFormat="1" x14ac:dyDescent="0.25">
      <c r="B88" s="391"/>
      <c r="C88" s="391"/>
      <c r="D88" s="391"/>
      <c r="E88" s="391"/>
      <c r="F88" s="391"/>
      <c r="G88" s="391"/>
      <c r="H88" s="391"/>
      <c r="I88" s="391"/>
      <c r="J88" s="391"/>
      <c r="K88" s="391"/>
      <c r="L88" s="391"/>
      <c r="M88" s="391"/>
      <c r="N88" s="391"/>
      <c r="O88" s="391"/>
      <c r="P88" s="391"/>
      <c r="Q88" s="391"/>
      <c r="R88" s="391"/>
      <c r="S88" s="391"/>
      <c r="T88" s="391"/>
      <c r="U88" s="391"/>
      <c r="V88" s="391"/>
      <c r="W88" s="391"/>
      <c r="X88" s="391"/>
      <c r="Y88" s="391"/>
      <c r="Z88" s="391"/>
      <c r="AA88" s="391"/>
      <c r="AB88" s="391"/>
      <c r="AC88" s="391"/>
      <c r="AD88" s="391"/>
      <c r="AE88" s="391"/>
      <c r="AF88" s="391"/>
      <c r="AG88" s="391"/>
      <c r="AH88" s="391"/>
      <c r="AI88" s="391"/>
      <c r="AJ88" s="391"/>
      <c r="AK88" s="391"/>
      <c r="AL88" s="391"/>
      <c r="AM88" s="391"/>
      <c r="AN88" s="391"/>
      <c r="AO88" s="391"/>
      <c r="AP88" s="391"/>
      <c r="AQ88" s="391"/>
      <c r="AR88" s="391"/>
      <c r="AS88" s="391"/>
      <c r="AT88" s="391"/>
      <c r="AU88" s="391"/>
      <c r="AV88" s="391"/>
      <c r="AW88" s="391"/>
      <c r="AX88" s="391"/>
      <c r="AY88" s="391"/>
      <c r="AZ88" s="391"/>
      <c r="BA88" s="391"/>
      <c r="BB88" s="391"/>
      <c r="BC88" s="391"/>
      <c r="BD88" s="391"/>
      <c r="BE88" s="391"/>
      <c r="BF88" s="391"/>
      <c r="BG88" s="391"/>
      <c r="BH88" s="391"/>
      <c r="BI88" s="391"/>
      <c r="BJ88" s="391"/>
      <c r="BK88" s="391"/>
      <c r="BL88" s="391"/>
      <c r="BM88" s="391"/>
      <c r="BN88" s="391"/>
      <c r="BO88" s="391"/>
      <c r="BP88" s="391"/>
      <c r="BQ88" s="391"/>
      <c r="BR88" s="391"/>
      <c r="BS88" s="391"/>
      <c r="BT88" s="391"/>
      <c r="BU88" s="391"/>
      <c r="BV88" s="391"/>
      <c r="BW88" s="391"/>
      <c r="BX88" s="391"/>
      <c r="BY88" s="391"/>
      <c r="BZ88" s="391"/>
      <c r="CA88" s="391"/>
      <c r="CB88" s="391"/>
      <c r="CC88" s="391"/>
      <c r="CD88" s="391"/>
      <c r="CE88" s="391"/>
      <c r="CF88" s="391"/>
      <c r="CG88" s="391"/>
      <c r="CH88" s="391"/>
      <c r="CI88" s="391"/>
      <c r="CJ88" s="391"/>
      <c r="CK88" s="391"/>
      <c r="CL88" s="391"/>
      <c r="CM88" s="391"/>
      <c r="CN88" s="391"/>
      <c r="CO88" s="391"/>
      <c r="CP88" s="391"/>
      <c r="CQ88" s="391"/>
      <c r="CR88" s="391"/>
      <c r="CS88" s="391"/>
      <c r="CT88" s="391"/>
      <c r="CU88" s="391"/>
      <c r="CV88" s="391"/>
    </row>
    <row r="89" spans="2:100" s="10" customFormat="1" x14ac:dyDescent="0.25">
      <c r="B89" s="391"/>
      <c r="C89" s="391"/>
      <c r="D89" s="391"/>
      <c r="E89" s="391"/>
      <c r="F89" s="391"/>
      <c r="G89" s="391"/>
      <c r="H89" s="391"/>
      <c r="I89" s="391"/>
      <c r="J89" s="391"/>
      <c r="K89" s="391"/>
      <c r="L89" s="391"/>
      <c r="M89" s="391"/>
      <c r="N89" s="391"/>
      <c r="O89" s="391"/>
      <c r="P89" s="391"/>
      <c r="Q89" s="391"/>
      <c r="R89" s="391"/>
      <c r="S89" s="391"/>
      <c r="T89" s="391"/>
      <c r="U89" s="391"/>
      <c r="V89" s="391"/>
      <c r="W89" s="391"/>
      <c r="X89" s="391"/>
      <c r="Y89" s="391"/>
      <c r="Z89" s="391"/>
      <c r="AA89" s="391"/>
      <c r="AB89" s="391"/>
      <c r="AC89" s="391"/>
      <c r="AD89" s="391"/>
      <c r="AE89" s="391"/>
      <c r="AF89" s="391"/>
      <c r="AG89" s="391"/>
      <c r="AH89" s="391"/>
      <c r="AI89" s="391"/>
      <c r="AJ89" s="391"/>
      <c r="AK89" s="391"/>
      <c r="AL89" s="391"/>
      <c r="AM89" s="391"/>
      <c r="AN89" s="391"/>
      <c r="AO89" s="391"/>
      <c r="AP89" s="391"/>
      <c r="AQ89" s="391"/>
      <c r="AR89" s="391"/>
      <c r="AS89" s="391"/>
      <c r="AT89" s="391"/>
      <c r="AU89" s="391"/>
      <c r="AV89" s="391"/>
      <c r="AW89" s="391"/>
      <c r="AX89" s="391"/>
      <c r="AY89" s="391"/>
      <c r="AZ89" s="391"/>
      <c r="BA89" s="391"/>
      <c r="BB89" s="391"/>
      <c r="BC89" s="391"/>
      <c r="BD89" s="391"/>
      <c r="BE89" s="391"/>
      <c r="BF89" s="391"/>
      <c r="BG89" s="391"/>
      <c r="BH89" s="391"/>
      <c r="BI89" s="391"/>
      <c r="BJ89" s="391"/>
      <c r="BK89" s="391"/>
      <c r="BL89" s="391"/>
      <c r="BM89" s="391"/>
      <c r="BN89" s="391"/>
      <c r="BO89" s="391"/>
      <c r="BP89" s="391"/>
      <c r="BQ89" s="391"/>
      <c r="BR89" s="391"/>
      <c r="BS89" s="391"/>
      <c r="BT89" s="391"/>
      <c r="BU89" s="391"/>
      <c r="BV89" s="391"/>
      <c r="BW89" s="391"/>
      <c r="BX89" s="391"/>
      <c r="BY89" s="391"/>
      <c r="BZ89" s="391"/>
      <c r="CA89" s="391"/>
      <c r="CB89" s="391"/>
      <c r="CC89" s="391"/>
      <c r="CD89" s="391"/>
      <c r="CE89" s="391"/>
      <c r="CF89" s="391"/>
      <c r="CG89" s="391"/>
      <c r="CH89" s="391"/>
      <c r="CI89" s="391"/>
      <c r="CJ89" s="391"/>
      <c r="CK89" s="391"/>
      <c r="CL89" s="391"/>
      <c r="CM89" s="391"/>
      <c r="CN89" s="391"/>
      <c r="CO89" s="391"/>
      <c r="CP89" s="391"/>
      <c r="CQ89" s="391"/>
      <c r="CR89" s="391"/>
      <c r="CS89" s="391"/>
      <c r="CT89" s="391"/>
      <c r="CU89" s="391"/>
      <c r="CV89" s="391"/>
    </row>
    <row r="90" spans="2:100" s="10" customFormat="1" x14ac:dyDescent="0.25">
      <c r="B90" s="391"/>
      <c r="C90" s="391"/>
      <c r="D90" s="391"/>
      <c r="E90" s="391"/>
      <c r="F90" s="391"/>
      <c r="G90" s="391"/>
      <c r="H90" s="391"/>
      <c r="I90" s="391"/>
      <c r="J90" s="391"/>
      <c r="K90" s="391"/>
      <c r="L90" s="391"/>
      <c r="M90" s="391"/>
      <c r="N90" s="391"/>
      <c r="O90" s="391"/>
      <c r="P90" s="391"/>
      <c r="Q90" s="391"/>
      <c r="R90" s="391"/>
      <c r="S90" s="391"/>
      <c r="T90" s="391"/>
      <c r="U90" s="391"/>
      <c r="V90" s="391"/>
      <c r="W90" s="391"/>
      <c r="X90" s="391"/>
      <c r="Y90" s="391"/>
      <c r="Z90" s="391"/>
      <c r="AA90" s="391"/>
      <c r="AB90" s="391"/>
      <c r="AC90" s="391"/>
      <c r="AD90" s="391"/>
      <c r="AE90" s="391"/>
      <c r="AF90" s="391"/>
      <c r="AG90" s="391"/>
      <c r="AH90" s="391"/>
      <c r="AI90" s="391"/>
      <c r="AJ90" s="391"/>
      <c r="AK90" s="391"/>
      <c r="AL90" s="391"/>
      <c r="AM90" s="391"/>
      <c r="AN90" s="391"/>
      <c r="AO90" s="391"/>
      <c r="AP90" s="391"/>
      <c r="AQ90" s="391"/>
      <c r="AR90" s="391"/>
      <c r="AS90" s="391"/>
      <c r="AT90" s="391"/>
      <c r="AU90" s="391"/>
      <c r="AV90" s="391"/>
      <c r="AW90" s="391"/>
      <c r="AX90" s="391"/>
      <c r="AY90" s="391"/>
      <c r="AZ90" s="391"/>
      <c r="BA90" s="391"/>
      <c r="BB90" s="391"/>
      <c r="BC90" s="391"/>
      <c r="BD90" s="391"/>
      <c r="BE90" s="391"/>
      <c r="BF90" s="391"/>
      <c r="BG90" s="391"/>
      <c r="BH90" s="391"/>
      <c r="BI90" s="391"/>
      <c r="BJ90" s="391"/>
      <c r="BK90" s="391"/>
      <c r="BL90" s="391"/>
      <c r="BM90" s="391"/>
      <c r="BN90" s="391"/>
      <c r="BO90" s="391"/>
      <c r="BP90" s="391"/>
      <c r="BQ90" s="391"/>
      <c r="BR90" s="391"/>
      <c r="BS90" s="391"/>
      <c r="BT90" s="391"/>
      <c r="BU90" s="391"/>
      <c r="BV90" s="391"/>
      <c r="BW90" s="391"/>
      <c r="BX90" s="391"/>
      <c r="BY90" s="391"/>
      <c r="BZ90" s="391"/>
      <c r="CA90" s="391"/>
      <c r="CB90" s="391"/>
      <c r="CC90" s="391"/>
      <c r="CD90" s="391"/>
      <c r="CE90" s="391"/>
      <c r="CF90" s="391"/>
      <c r="CG90" s="391"/>
      <c r="CH90" s="391"/>
      <c r="CI90" s="391"/>
      <c r="CJ90" s="391"/>
      <c r="CK90" s="391"/>
      <c r="CL90" s="391"/>
      <c r="CM90" s="391"/>
      <c r="CN90" s="391"/>
      <c r="CO90" s="391"/>
      <c r="CP90" s="391"/>
      <c r="CQ90" s="391"/>
      <c r="CR90" s="391"/>
      <c r="CS90" s="391"/>
      <c r="CT90" s="391"/>
      <c r="CU90" s="391"/>
      <c r="CV90" s="391"/>
    </row>
    <row r="91" spans="2:100" s="10" customFormat="1" x14ac:dyDescent="0.25">
      <c r="B91" s="391"/>
      <c r="C91" s="391"/>
      <c r="D91" s="391"/>
      <c r="E91" s="391"/>
      <c r="F91" s="391"/>
      <c r="G91" s="391"/>
      <c r="H91" s="391"/>
      <c r="I91" s="391"/>
      <c r="J91" s="391"/>
      <c r="K91" s="391"/>
      <c r="L91" s="391"/>
      <c r="M91" s="391"/>
      <c r="N91" s="391"/>
      <c r="O91" s="391"/>
      <c r="P91" s="391"/>
      <c r="Q91" s="391"/>
      <c r="R91" s="391"/>
      <c r="S91" s="391"/>
      <c r="T91" s="391"/>
      <c r="U91" s="391"/>
      <c r="V91" s="391"/>
      <c r="W91" s="391"/>
      <c r="X91" s="391"/>
      <c r="Y91" s="391"/>
      <c r="Z91" s="391"/>
      <c r="AA91" s="391"/>
      <c r="AB91" s="391"/>
      <c r="AC91" s="391"/>
      <c r="AD91" s="391"/>
      <c r="AE91" s="391"/>
      <c r="AF91" s="391"/>
      <c r="AG91" s="391"/>
      <c r="AH91" s="391"/>
      <c r="AI91" s="391"/>
      <c r="AJ91" s="391"/>
      <c r="AK91" s="391"/>
      <c r="AL91" s="391"/>
      <c r="AM91" s="391"/>
      <c r="AN91" s="391"/>
      <c r="AO91" s="391"/>
      <c r="AP91" s="391"/>
      <c r="AQ91" s="391"/>
      <c r="AR91" s="391"/>
      <c r="AS91" s="391"/>
      <c r="AT91" s="391"/>
      <c r="AU91" s="391"/>
      <c r="AV91" s="391"/>
      <c r="AW91" s="391"/>
      <c r="AX91" s="391"/>
      <c r="AY91" s="391"/>
      <c r="AZ91" s="391"/>
      <c r="BA91" s="391"/>
      <c r="BB91" s="391"/>
      <c r="BC91" s="391"/>
      <c r="BD91" s="391"/>
      <c r="BE91" s="391"/>
      <c r="BF91" s="391"/>
      <c r="BG91" s="391"/>
      <c r="BH91" s="391"/>
      <c r="BI91" s="391"/>
      <c r="BJ91" s="391"/>
      <c r="BK91" s="391"/>
      <c r="BL91" s="391"/>
      <c r="BM91" s="391"/>
      <c r="BN91" s="391"/>
      <c r="BO91" s="391"/>
      <c r="BP91" s="391"/>
      <c r="BQ91" s="391"/>
      <c r="BR91" s="391"/>
      <c r="BS91" s="391"/>
      <c r="BT91" s="391"/>
      <c r="BU91" s="391"/>
      <c r="BV91" s="391"/>
      <c r="BW91" s="391"/>
      <c r="BX91" s="391"/>
      <c r="BY91" s="391"/>
      <c r="BZ91" s="391"/>
      <c r="CA91" s="391"/>
      <c r="CB91" s="391"/>
      <c r="CC91" s="391"/>
      <c r="CD91" s="391"/>
      <c r="CE91" s="391"/>
      <c r="CF91" s="391"/>
      <c r="CG91" s="391"/>
      <c r="CH91" s="391"/>
      <c r="CI91" s="391"/>
      <c r="CJ91" s="391"/>
      <c r="CK91" s="391"/>
      <c r="CL91" s="391"/>
      <c r="CM91" s="391"/>
      <c r="CN91" s="391"/>
      <c r="CO91" s="391"/>
      <c r="CP91" s="391"/>
      <c r="CQ91" s="391"/>
      <c r="CR91" s="391"/>
      <c r="CS91" s="391"/>
      <c r="CT91" s="391"/>
      <c r="CU91" s="391"/>
      <c r="CV91" s="391"/>
    </row>
    <row r="92" spans="2:100" s="10" customFormat="1" x14ac:dyDescent="0.25">
      <c r="B92" s="391"/>
      <c r="C92" s="391"/>
      <c r="D92" s="391"/>
      <c r="E92" s="391"/>
      <c r="F92" s="391"/>
      <c r="G92" s="391"/>
      <c r="H92" s="391"/>
      <c r="I92" s="391"/>
      <c r="J92" s="391"/>
      <c r="K92" s="391"/>
      <c r="L92" s="391"/>
      <c r="M92" s="391"/>
      <c r="N92" s="391"/>
      <c r="O92" s="391"/>
      <c r="P92" s="391"/>
      <c r="Q92" s="391"/>
      <c r="R92" s="391"/>
      <c r="S92" s="391"/>
      <c r="T92" s="391"/>
      <c r="U92" s="391"/>
      <c r="V92" s="391"/>
      <c r="W92" s="391"/>
      <c r="X92" s="391"/>
      <c r="Y92" s="391"/>
      <c r="Z92" s="391"/>
      <c r="AA92" s="391"/>
      <c r="AB92" s="391"/>
      <c r="AC92" s="391"/>
      <c r="AD92" s="391"/>
      <c r="AE92" s="391"/>
      <c r="AF92" s="391"/>
      <c r="AG92" s="391"/>
      <c r="AH92" s="391"/>
      <c r="AI92" s="391"/>
      <c r="AJ92" s="391"/>
      <c r="AK92" s="391"/>
      <c r="AL92" s="391"/>
      <c r="AM92" s="391"/>
      <c r="AN92" s="391"/>
      <c r="AO92" s="391"/>
      <c r="AP92" s="391"/>
      <c r="AQ92" s="391"/>
      <c r="AR92" s="391"/>
      <c r="AS92" s="391"/>
      <c r="AT92" s="391"/>
      <c r="AU92" s="391"/>
      <c r="AV92" s="391"/>
      <c r="AW92" s="391"/>
      <c r="AX92" s="391"/>
      <c r="AY92" s="391"/>
      <c r="AZ92" s="391"/>
      <c r="BA92" s="391"/>
      <c r="BB92" s="391"/>
      <c r="BC92" s="391"/>
      <c r="BD92" s="391"/>
      <c r="BE92" s="391"/>
      <c r="BF92" s="391"/>
      <c r="BG92" s="391"/>
      <c r="BH92" s="391"/>
      <c r="BI92" s="391"/>
      <c r="BJ92" s="391"/>
      <c r="BK92" s="391"/>
      <c r="BL92" s="391"/>
      <c r="BM92" s="391"/>
      <c r="BN92" s="391"/>
      <c r="BO92" s="391"/>
      <c r="BP92" s="391"/>
      <c r="BQ92" s="391"/>
      <c r="BR92" s="391"/>
      <c r="BS92" s="391"/>
      <c r="BT92" s="391"/>
      <c r="BU92" s="391"/>
      <c r="BV92" s="391"/>
      <c r="BW92" s="391"/>
      <c r="BX92" s="391"/>
      <c r="BY92" s="391"/>
      <c r="BZ92" s="391"/>
      <c r="CA92" s="391"/>
      <c r="CB92" s="391"/>
      <c r="CC92" s="391"/>
      <c r="CD92" s="391"/>
      <c r="CE92" s="391"/>
      <c r="CF92" s="391"/>
      <c r="CG92" s="391"/>
      <c r="CH92" s="391"/>
      <c r="CI92" s="391"/>
      <c r="CJ92" s="391"/>
      <c r="CK92" s="391"/>
      <c r="CL92" s="391"/>
      <c r="CM92" s="391"/>
      <c r="CN92" s="391"/>
      <c r="CO92" s="391"/>
      <c r="CP92" s="391"/>
      <c r="CQ92" s="391"/>
      <c r="CR92" s="391"/>
      <c r="CS92" s="391"/>
      <c r="CT92" s="391"/>
      <c r="CU92" s="391"/>
      <c r="CV92" s="391"/>
    </row>
    <row r="93" spans="2:100" s="10" customFormat="1" x14ac:dyDescent="0.25">
      <c r="B93" s="12"/>
      <c r="C93" s="12"/>
      <c r="D93" s="11"/>
      <c r="E93" s="11"/>
      <c r="F93" s="11"/>
      <c r="G93" s="11"/>
      <c r="H93" s="218"/>
      <c r="I93" s="11"/>
      <c r="J93" s="11"/>
      <c r="K93" s="11"/>
      <c r="L93" s="218"/>
      <c r="M93" s="11"/>
      <c r="N93" s="11"/>
      <c r="O93" s="11"/>
      <c r="P93" s="218"/>
      <c r="Q93" s="11"/>
      <c r="R93" s="11"/>
      <c r="S93" s="11"/>
      <c r="T93" s="218"/>
      <c r="U93" s="11"/>
      <c r="V93" s="11"/>
      <c r="W93" s="11"/>
      <c r="X93" s="218"/>
      <c r="Y93" s="218"/>
      <c r="Z93" s="218"/>
      <c r="AA93" s="218"/>
      <c r="AB93" s="218"/>
      <c r="AC93" s="218"/>
      <c r="AD93" s="218"/>
      <c r="AE93" s="218"/>
      <c r="AF93" s="218"/>
      <c r="AG93" s="218"/>
      <c r="AH93" s="218"/>
      <c r="AI93" s="218"/>
      <c r="AJ93" s="218"/>
      <c r="AK93" s="218"/>
      <c r="AL93" s="218"/>
      <c r="AM93" s="218"/>
      <c r="AN93" s="218"/>
      <c r="AO93" s="218"/>
      <c r="AP93" s="218"/>
      <c r="AQ93" s="218"/>
      <c r="AR93" s="218"/>
      <c r="AS93" s="11"/>
      <c r="AT93" s="11"/>
      <c r="AU93" s="11"/>
      <c r="AV93" s="218"/>
      <c r="AW93" s="218"/>
      <c r="AX93" s="218"/>
      <c r="AY93" s="218"/>
      <c r="AZ93" s="218"/>
      <c r="BA93" s="11"/>
      <c r="BB93" s="11"/>
      <c r="BC93" s="11"/>
      <c r="BD93" s="218"/>
      <c r="BH93" s="218"/>
      <c r="BI93" s="218"/>
      <c r="BJ93" s="218"/>
      <c r="BK93" s="218"/>
      <c r="BL93" s="218"/>
      <c r="BM93" s="218"/>
      <c r="BN93" s="218"/>
      <c r="BO93" s="218"/>
      <c r="BP93" s="218"/>
      <c r="BQ93" s="218"/>
      <c r="BR93" s="218"/>
      <c r="BS93" s="218"/>
      <c r="BT93" s="218"/>
      <c r="BU93" s="218"/>
      <c r="BV93" s="218"/>
      <c r="BW93" s="218"/>
      <c r="BX93" s="218"/>
      <c r="CB93" s="218"/>
      <c r="CF93" s="218"/>
      <c r="CG93" s="218"/>
      <c r="CH93" s="218"/>
      <c r="CI93" s="218"/>
      <c r="CJ93" s="218"/>
      <c r="CK93" s="65"/>
      <c r="CL93" s="65"/>
      <c r="CM93" s="65"/>
      <c r="CN93" s="231"/>
      <c r="CR93" s="218"/>
      <c r="CV93" s="218"/>
    </row>
    <row r="94" spans="2:100" s="10" customFormat="1" x14ac:dyDescent="0.25">
      <c r="B94" s="12"/>
      <c r="C94" s="12"/>
      <c r="D94" s="11"/>
      <c r="E94" s="11"/>
      <c r="F94" s="11"/>
      <c r="G94" s="11"/>
      <c r="H94" s="218"/>
      <c r="I94" s="11"/>
      <c r="J94" s="11"/>
      <c r="K94" s="11"/>
      <c r="L94" s="218"/>
      <c r="M94" s="11"/>
      <c r="N94" s="11"/>
      <c r="O94" s="11"/>
      <c r="P94" s="218"/>
      <c r="Q94" s="11"/>
      <c r="R94" s="11"/>
      <c r="S94" s="11"/>
      <c r="T94" s="218"/>
      <c r="U94" s="11"/>
      <c r="V94" s="11"/>
      <c r="W94" s="11"/>
      <c r="X94" s="218"/>
      <c r="Y94" s="218"/>
      <c r="Z94" s="218"/>
      <c r="AA94" s="218"/>
      <c r="AB94" s="218"/>
      <c r="AC94" s="218"/>
      <c r="AD94" s="218"/>
      <c r="AE94" s="218"/>
      <c r="AF94" s="218"/>
      <c r="AG94" s="218"/>
      <c r="AH94" s="218"/>
      <c r="AI94" s="218"/>
      <c r="AJ94" s="218"/>
      <c r="AK94" s="218"/>
      <c r="AL94" s="218"/>
      <c r="AM94" s="218"/>
      <c r="AN94" s="218"/>
      <c r="AO94" s="218"/>
      <c r="AP94" s="218"/>
      <c r="AQ94" s="218"/>
      <c r="AR94" s="218"/>
      <c r="AS94" s="11"/>
      <c r="AT94" s="11"/>
      <c r="AU94" s="11"/>
      <c r="AV94" s="218"/>
      <c r="AW94" s="218"/>
      <c r="AX94" s="218"/>
      <c r="AY94" s="218"/>
      <c r="AZ94" s="218"/>
      <c r="BA94" s="11"/>
      <c r="BB94" s="11"/>
      <c r="BC94" s="11"/>
      <c r="BD94" s="218"/>
      <c r="BH94" s="218"/>
      <c r="BI94" s="218"/>
      <c r="BJ94" s="218"/>
      <c r="BK94" s="218"/>
      <c r="BL94" s="218"/>
      <c r="BM94" s="218"/>
      <c r="BN94" s="218"/>
      <c r="BO94" s="218"/>
      <c r="BP94" s="218"/>
      <c r="BQ94" s="218"/>
      <c r="BR94" s="218"/>
      <c r="BS94" s="218"/>
      <c r="BT94" s="218"/>
      <c r="BU94" s="218"/>
      <c r="BV94" s="218"/>
      <c r="BW94" s="218"/>
      <c r="BX94" s="218"/>
      <c r="CB94" s="218"/>
      <c r="CF94" s="218"/>
      <c r="CG94" s="218"/>
      <c r="CH94" s="218"/>
      <c r="CI94" s="218"/>
      <c r="CJ94" s="218"/>
      <c r="CK94" s="65"/>
      <c r="CL94" s="65"/>
      <c r="CM94" s="65"/>
      <c r="CN94" s="231"/>
      <c r="CR94" s="218"/>
      <c r="CV94" s="218"/>
    </row>
    <row r="95" spans="2:100" s="10" customFormat="1" x14ac:dyDescent="0.25">
      <c r="B95" s="12"/>
      <c r="C95" s="12"/>
      <c r="D95" s="11"/>
      <c r="E95" s="11"/>
      <c r="F95" s="11"/>
      <c r="G95" s="11"/>
      <c r="H95" s="218"/>
      <c r="I95" s="11"/>
      <c r="J95" s="11"/>
      <c r="K95" s="11"/>
      <c r="L95" s="218"/>
      <c r="M95" s="11"/>
      <c r="N95" s="11"/>
      <c r="O95" s="11"/>
      <c r="P95" s="218"/>
      <c r="Q95" s="11"/>
      <c r="R95" s="11"/>
      <c r="S95" s="11"/>
      <c r="T95" s="218"/>
      <c r="U95" s="11"/>
      <c r="V95" s="11"/>
      <c r="W95" s="11"/>
      <c r="X95" s="218"/>
      <c r="Y95" s="218"/>
      <c r="Z95" s="218"/>
      <c r="AA95" s="218"/>
      <c r="AB95" s="218"/>
      <c r="AC95" s="218"/>
      <c r="AD95" s="218"/>
      <c r="AE95" s="218"/>
      <c r="AF95" s="218"/>
      <c r="AG95" s="218"/>
      <c r="AH95" s="218"/>
      <c r="AI95" s="218"/>
      <c r="AJ95" s="218"/>
      <c r="AK95" s="218"/>
      <c r="AL95" s="218"/>
      <c r="AM95" s="218"/>
      <c r="AN95" s="218"/>
      <c r="AO95" s="218"/>
      <c r="AP95" s="218"/>
      <c r="AQ95" s="218"/>
      <c r="AR95" s="218"/>
      <c r="AS95" s="11"/>
      <c r="AT95" s="11"/>
      <c r="AU95" s="11"/>
      <c r="AV95" s="218"/>
      <c r="AW95" s="218"/>
      <c r="AX95" s="218"/>
      <c r="AY95" s="218"/>
      <c r="AZ95" s="218"/>
      <c r="BA95" s="11"/>
      <c r="BB95" s="11"/>
      <c r="BC95" s="11"/>
      <c r="BD95" s="218"/>
      <c r="BH95" s="218"/>
      <c r="BI95" s="218"/>
      <c r="BJ95" s="218"/>
      <c r="BK95" s="218"/>
      <c r="BL95" s="218"/>
      <c r="BM95" s="218"/>
      <c r="BN95" s="218"/>
      <c r="BO95" s="218"/>
      <c r="BP95" s="218"/>
      <c r="BQ95" s="218"/>
      <c r="BR95" s="218"/>
      <c r="BS95" s="218"/>
      <c r="BT95" s="218"/>
      <c r="BU95" s="218"/>
      <c r="BV95" s="218"/>
      <c r="BW95" s="218"/>
      <c r="BX95" s="218"/>
      <c r="CB95" s="218"/>
      <c r="CF95" s="218"/>
      <c r="CG95" s="218"/>
      <c r="CH95" s="218"/>
      <c r="CI95" s="218"/>
      <c r="CJ95" s="218"/>
      <c r="CK95" s="65"/>
      <c r="CL95" s="65"/>
      <c r="CM95" s="65"/>
      <c r="CN95" s="231"/>
      <c r="CR95" s="218"/>
      <c r="CV95" s="218"/>
    </row>
    <row r="96" spans="2:100" s="10" customFormat="1" x14ac:dyDescent="0.25">
      <c r="B96" s="12"/>
      <c r="C96" s="12"/>
      <c r="D96" s="11"/>
      <c r="E96" s="11"/>
      <c r="F96" s="11"/>
      <c r="G96" s="11"/>
      <c r="H96" s="218"/>
      <c r="I96" s="11"/>
      <c r="J96" s="11"/>
      <c r="K96" s="11"/>
      <c r="L96" s="218"/>
      <c r="M96" s="11"/>
      <c r="N96" s="11"/>
      <c r="O96" s="11"/>
      <c r="P96" s="218"/>
      <c r="Q96" s="11"/>
      <c r="R96" s="11"/>
      <c r="S96" s="11"/>
      <c r="T96" s="218"/>
      <c r="U96" s="11"/>
      <c r="V96" s="11"/>
      <c r="W96" s="11"/>
      <c r="X96" s="218"/>
      <c r="Y96" s="218"/>
      <c r="Z96" s="218"/>
      <c r="AA96" s="218"/>
      <c r="AB96" s="218"/>
      <c r="AC96" s="218"/>
      <c r="AD96" s="218"/>
      <c r="AE96" s="218"/>
      <c r="AF96" s="218"/>
      <c r="AG96" s="218"/>
      <c r="AH96" s="218"/>
      <c r="AI96" s="218"/>
      <c r="AJ96" s="218"/>
      <c r="AK96" s="218"/>
      <c r="AL96" s="218"/>
      <c r="AM96" s="218"/>
      <c r="AN96" s="218"/>
      <c r="AO96" s="218"/>
      <c r="AP96" s="218"/>
      <c r="AQ96" s="218"/>
      <c r="AR96" s="218"/>
      <c r="AS96" s="11"/>
      <c r="AT96" s="11"/>
      <c r="AU96" s="11"/>
      <c r="AV96" s="218"/>
      <c r="AW96" s="218"/>
      <c r="AX96" s="218"/>
      <c r="AY96" s="218"/>
      <c r="AZ96" s="218"/>
      <c r="BA96" s="11"/>
      <c r="BB96" s="11"/>
      <c r="BC96" s="11"/>
      <c r="BD96" s="218"/>
      <c r="BH96" s="218"/>
      <c r="BI96" s="218"/>
      <c r="BJ96" s="218"/>
      <c r="BK96" s="218"/>
      <c r="BL96" s="218"/>
      <c r="BM96" s="218"/>
      <c r="BN96" s="218"/>
      <c r="BO96" s="218"/>
      <c r="BP96" s="218"/>
      <c r="BQ96" s="218"/>
      <c r="BR96" s="218"/>
      <c r="BS96" s="218"/>
      <c r="BT96" s="218"/>
      <c r="BU96" s="218"/>
      <c r="BV96" s="218"/>
      <c r="BW96" s="218"/>
      <c r="BX96" s="218"/>
      <c r="CB96" s="218"/>
      <c r="CF96" s="218"/>
      <c r="CG96" s="218"/>
      <c r="CH96" s="218"/>
      <c r="CI96" s="218"/>
      <c r="CJ96" s="218"/>
      <c r="CK96" s="65"/>
      <c r="CL96" s="65"/>
      <c r="CM96" s="65"/>
      <c r="CN96" s="231"/>
      <c r="CR96" s="218"/>
      <c r="CV96" s="218"/>
    </row>
    <row r="97" spans="2:100" s="10" customFormat="1" x14ac:dyDescent="0.25">
      <c r="B97" s="12"/>
      <c r="C97" s="12"/>
      <c r="D97" s="11"/>
      <c r="E97" s="11"/>
      <c r="F97" s="11"/>
      <c r="G97" s="11"/>
      <c r="H97" s="218"/>
      <c r="I97" s="11"/>
      <c r="J97" s="11"/>
      <c r="K97" s="11"/>
      <c r="L97" s="218"/>
      <c r="M97" s="11"/>
      <c r="N97" s="11"/>
      <c r="O97" s="11"/>
      <c r="P97" s="218"/>
      <c r="Q97" s="11"/>
      <c r="R97" s="11"/>
      <c r="S97" s="11"/>
      <c r="T97" s="218"/>
      <c r="U97" s="11"/>
      <c r="V97" s="11"/>
      <c r="W97" s="11"/>
      <c r="X97" s="218"/>
      <c r="Y97" s="218"/>
      <c r="Z97" s="218"/>
      <c r="AA97" s="218"/>
      <c r="AB97" s="218"/>
      <c r="AC97" s="218"/>
      <c r="AD97" s="218"/>
      <c r="AE97" s="218"/>
      <c r="AF97" s="218"/>
      <c r="AG97" s="218"/>
      <c r="AH97" s="218"/>
      <c r="AI97" s="218"/>
      <c r="AJ97" s="218"/>
      <c r="AK97" s="218"/>
      <c r="AL97" s="218"/>
      <c r="AM97" s="218"/>
      <c r="AN97" s="218"/>
      <c r="AO97" s="218"/>
      <c r="AP97" s="218"/>
      <c r="AQ97" s="218"/>
      <c r="AR97" s="218"/>
      <c r="AS97" s="11"/>
      <c r="AT97" s="11"/>
      <c r="AU97" s="11"/>
      <c r="AV97" s="218"/>
      <c r="AW97" s="218"/>
      <c r="AX97" s="218"/>
      <c r="AY97" s="218"/>
      <c r="AZ97" s="218"/>
      <c r="BA97" s="11"/>
      <c r="BB97" s="11"/>
      <c r="BC97" s="11"/>
      <c r="BD97" s="218"/>
      <c r="BH97" s="218"/>
      <c r="BI97" s="218"/>
      <c r="BJ97" s="218"/>
      <c r="BK97" s="218"/>
      <c r="BL97" s="218"/>
      <c r="BM97" s="218"/>
      <c r="BN97" s="218"/>
      <c r="BO97" s="218"/>
      <c r="BP97" s="218"/>
      <c r="BQ97" s="218"/>
      <c r="BR97" s="218"/>
      <c r="BS97" s="218"/>
      <c r="BT97" s="218"/>
      <c r="BU97" s="218"/>
      <c r="BV97" s="218"/>
      <c r="BW97" s="218"/>
      <c r="BX97" s="218"/>
      <c r="CB97" s="218"/>
      <c r="CF97" s="218"/>
      <c r="CG97" s="218"/>
      <c r="CH97" s="218"/>
      <c r="CI97" s="218"/>
      <c r="CJ97" s="218"/>
      <c r="CK97" s="65"/>
      <c r="CL97" s="65"/>
      <c r="CM97" s="65"/>
      <c r="CN97" s="231"/>
      <c r="CR97" s="218"/>
      <c r="CV97" s="218"/>
    </row>
    <row r="98" spans="2:100" s="10" customFormat="1" x14ac:dyDescent="0.25">
      <c r="B98" s="12"/>
      <c r="C98" s="12"/>
      <c r="D98" s="11"/>
      <c r="E98" s="11"/>
      <c r="F98" s="11"/>
      <c r="G98" s="11"/>
      <c r="H98" s="218"/>
      <c r="I98" s="11"/>
      <c r="J98" s="11"/>
      <c r="K98" s="11"/>
      <c r="L98" s="218"/>
      <c r="M98" s="11"/>
      <c r="N98" s="11"/>
      <c r="O98" s="11"/>
      <c r="P98" s="218"/>
      <c r="Q98" s="11"/>
      <c r="R98" s="11"/>
      <c r="S98" s="11"/>
      <c r="T98" s="218"/>
      <c r="U98" s="11"/>
      <c r="V98" s="11"/>
      <c r="W98" s="11"/>
      <c r="X98" s="218"/>
      <c r="Y98" s="218"/>
      <c r="Z98" s="218"/>
      <c r="AA98" s="218"/>
      <c r="AB98" s="218"/>
      <c r="AC98" s="218"/>
      <c r="AD98" s="218"/>
      <c r="AE98" s="218"/>
      <c r="AF98" s="218"/>
      <c r="AG98" s="218"/>
      <c r="AH98" s="218"/>
      <c r="AI98" s="218"/>
      <c r="AJ98" s="218"/>
      <c r="AK98" s="218"/>
      <c r="AL98" s="218"/>
      <c r="AM98" s="218"/>
      <c r="AN98" s="218"/>
      <c r="AO98" s="218"/>
      <c r="AP98" s="218"/>
      <c r="AQ98" s="218"/>
      <c r="AR98" s="218"/>
      <c r="AS98" s="11"/>
      <c r="AT98" s="11"/>
      <c r="AU98" s="11"/>
      <c r="AV98" s="218"/>
      <c r="AW98" s="218"/>
      <c r="AX98" s="218"/>
      <c r="AY98" s="218"/>
      <c r="AZ98" s="218"/>
      <c r="BA98" s="11"/>
      <c r="BB98" s="11"/>
      <c r="BC98" s="11"/>
      <c r="BD98" s="218"/>
      <c r="BH98" s="218"/>
      <c r="BI98" s="218"/>
      <c r="BJ98" s="218"/>
      <c r="BK98" s="218"/>
      <c r="BL98" s="218"/>
      <c r="BM98" s="218"/>
      <c r="BN98" s="218"/>
      <c r="BO98" s="218"/>
      <c r="BP98" s="218"/>
      <c r="BQ98" s="218"/>
      <c r="BR98" s="218"/>
      <c r="BS98" s="218"/>
      <c r="BT98" s="218"/>
      <c r="BU98" s="218"/>
      <c r="BV98" s="218"/>
      <c r="BW98" s="218"/>
      <c r="BX98" s="218"/>
      <c r="CB98" s="218"/>
      <c r="CF98" s="218"/>
      <c r="CG98" s="218"/>
      <c r="CH98" s="218"/>
      <c r="CI98" s="218"/>
      <c r="CJ98" s="218"/>
      <c r="CK98" s="65"/>
      <c r="CL98" s="65"/>
      <c r="CM98" s="65"/>
      <c r="CN98" s="231"/>
      <c r="CR98" s="218"/>
      <c r="CV98" s="218"/>
    </row>
    <row r="99" spans="2:100" s="10" customFormat="1" x14ac:dyDescent="0.25">
      <c r="B99" s="12"/>
      <c r="C99" s="12"/>
      <c r="D99" s="11"/>
      <c r="E99" s="11"/>
      <c r="F99" s="11"/>
      <c r="G99" s="11"/>
      <c r="H99" s="218"/>
      <c r="I99" s="11"/>
      <c r="J99" s="11"/>
      <c r="K99" s="11"/>
      <c r="L99" s="218"/>
      <c r="M99" s="11"/>
      <c r="N99" s="11"/>
      <c r="O99" s="11"/>
      <c r="P99" s="218"/>
      <c r="Q99" s="11"/>
      <c r="R99" s="11"/>
      <c r="S99" s="11"/>
      <c r="T99" s="218"/>
      <c r="U99" s="11"/>
      <c r="V99" s="11"/>
      <c r="W99" s="11"/>
      <c r="X99" s="218"/>
      <c r="Y99" s="218"/>
      <c r="Z99" s="218"/>
      <c r="AA99" s="218"/>
      <c r="AB99" s="218"/>
      <c r="AC99" s="218"/>
      <c r="AD99" s="218"/>
      <c r="AE99" s="218"/>
      <c r="AF99" s="218"/>
      <c r="AG99" s="218"/>
      <c r="AH99" s="218"/>
      <c r="AI99" s="218"/>
      <c r="AJ99" s="218"/>
      <c r="AK99" s="218"/>
      <c r="AL99" s="218"/>
      <c r="AM99" s="218"/>
      <c r="AN99" s="218"/>
      <c r="AO99" s="218"/>
      <c r="AP99" s="218"/>
      <c r="AQ99" s="218"/>
      <c r="AR99" s="218"/>
      <c r="AS99" s="11"/>
      <c r="AT99" s="11"/>
      <c r="AU99" s="11"/>
      <c r="AV99" s="218"/>
      <c r="AW99" s="218"/>
      <c r="AX99" s="218"/>
      <c r="AY99" s="218"/>
      <c r="AZ99" s="218"/>
      <c r="BA99" s="11"/>
      <c r="BB99" s="11"/>
      <c r="BC99" s="11"/>
      <c r="BD99" s="218"/>
      <c r="BH99" s="218"/>
      <c r="BI99" s="218"/>
      <c r="BJ99" s="218"/>
      <c r="BK99" s="218"/>
      <c r="BL99" s="218"/>
      <c r="BM99" s="218"/>
      <c r="BN99" s="218"/>
      <c r="BO99" s="218"/>
      <c r="BP99" s="218"/>
      <c r="BQ99" s="218"/>
      <c r="BR99" s="218"/>
      <c r="BS99" s="218"/>
      <c r="BT99" s="218"/>
      <c r="BU99" s="218"/>
      <c r="BV99" s="218"/>
      <c r="BW99" s="218"/>
      <c r="BX99" s="218"/>
      <c r="CB99" s="218"/>
      <c r="CF99" s="218"/>
      <c r="CG99" s="218"/>
      <c r="CH99" s="218"/>
      <c r="CI99" s="218"/>
      <c r="CJ99" s="218"/>
      <c r="CK99" s="65"/>
      <c r="CL99" s="65"/>
      <c r="CM99" s="65"/>
      <c r="CN99" s="231"/>
      <c r="CR99" s="218"/>
      <c r="CV99" s="218"/>
    </row>
    <row r="100" spans="2:100" s="10" customFormat="1" x14ac:dyDescent="0.25">
      <c r="B100" s="12"/>
      <c r="C100" s="12"/>
      <c r="D100" s="11"/>
      <c r="E100" s="11"/>
      <c r="F100" s="11"/>
      <c r="G100" s="11"/>
      <c r="H100" s="218"/>
      <c r="I100" s="11"/>
      <c r="J100" s="11"/>
      <c r="K100" s="11"/>
      <c r="L100" s="218"/>
      <c r="M100" s="11"/>
      <c r="N100" s="11"/>
      <c r="O100" s="11"/>
      <c r="P100" s="218"/>
      <c r="Q100" s="11"/>
      <c r="R100" s="11"/>
      <c r="S100" s="11"/>
      <c r="T100" s="218"/>
      <c r="U100" s="11"/>
      <c r="V100" s="11"/>
      <c r="W100" s="11"/>
      <c r="X100" s="218"/>
      <c r="Y100" s="218"/>
      <c r="Z100" s="218"/>
      <c r="AA100" s="218"/>
      <c r="AB100" s="218"/>
      <c r="AC100" s="218"/>
      <c r="AD100" s="218"/>
      <c r="AE100" s="218"/>
      <c r="AF100" s="218"/>
      <c r="AG100" s="218"/>
      <c r="AH100" s="218"/>
      <c r="AI100" s="218"/>
      <c r="AJ100" s="218"/>
      <c r="AK100" s="218"/>
      <c r="AL100" s="218"/>
      <c r="AM100" s="218"/>
      <c r="AN100" s="218"/>
      <c r="AO100" s="218"/>
      <c r="AP100" s="218"/>
      <c r="AQ100" s="218"/>
      <c r="AR100" s="218"/>
      <c r="AS100" s="11"/>
      <c r="AT100" s="11"/>
      <c r="AU100" s="11"/>
      <c r="AV100" s="218"/>
      <c r="AW100" s="218"/>
      <c r="AX100" s="218"/>
      <c r="AY100" s="218"/>
      <c r="AZ100" s="218"/>
      <c r="BA100" s="11"/>
      <c r="BB100" s="11"/>
      <c r="BC100" s="11"/>
      <c r="BD100" s="218"/>
      <c r="BH100" s="218"/>
      <c r="BI100" s="218"/>
      <c r="BJ100" s="218"/>
      <c r="BK100" s="218"/>
      <c r="BL100" s="218"/>
      <c r="BM100" s="218"/>
      <c r="BN100" s="218"/>
      <c r="BO100" s="218"/>
      <c r="BP100" s="218"/>
      <c r="BQ100" s="218"/>
      <c r="BR100" s="218"/>
      <c r="BS100" s="218"/>
      <c r="BT100" s="218"/>
      <c r="BU100" s="218"/>
      <c r="BV100" s="218"/>
      <c r="BW100" s="218"/>
      <c r="BX100" s="218"/>
      <c r="CB100" s="218"/>
      <c r="CF100" s="218"/>
      <c r="CG100" s="218"/>
      <c r="CH100" s="218"/>
      <c r="CI100" s="218"/>
      <c r="CJ100" s="218"/>
      <c r="CK100" s="65"/>
      <c r="CL100" s="65"/>
      <c r="CM100" s="65"/>
      <c r="CN100" s="231"/>
      <c r="CR100" s="218"/>
      <c r="CV100" s="218"/>
    </row>
    <row r="101" spans="2:100" s="10" customFormat="1" x14ac:dyDescent="0.25">
      <c r="B101" s="12"/>
      <c r="C101" s="12"/>
      <c r="D101" s="11"/>
      <c r="E101" s="11"/>
      <c r="F101" s="11"/>
      <c r="G101" s="11"/>
      <c r="H101" s="218"/>
      <c r="I101" s="11"/>
      <c r="J101" s="11"/>
      <c r="K101" s="11"/>
      <c r="L101" s="218"/>
      <c r="M101" s="11"/>
      <c r="N101" s="11"/>
      <c r="O101" s="11"/>
      <c r="P101" s="218"/>
      <c r="Q101" s="11"/>
      <c r="R101" s="11"/>
      <c r="S101" s="11"/>
      <c r="T101" s="218"/>
      <c r="U101" s="11"/>
      <c r="V101" s="11"/>
      <c r="W101" s="11"/>
      <c r="X101" s="218"/>
      <c r="Y101" s="218"/>
      <c r="Z101" s="218"/>
      <c r="AA101" s="218"/>
      <c r="AB101" s="218"/>
      <c r="AC101" s="218"/>
      <c r="AD101" s="218"/>
      <c r="AE101" s="218"/>
      <c r="AF101" s="218"/>
      <c r="AG101" s="218"/>
      <c r="AH101" s="218"/>
      <c r="AI101" s="218"/>
      <c r="AJ101" s="218"/>
      <c r="AK101" s="218"/>
      <c r="AL101" s="218"/>
      <c r="AM101" s="218"/>
      <c r="AN101" s="218"/>
      <c r="AO101" s="218"/>
      <c r="AP101" s="218"/>
      <c r="AQ101" s="218"/>
      <c r="AR101" s="218"/>
      <c r="AS101" s="11"/>
      <c r="AT101" s="11"/>
      <c r="AU101" s="11"/>
      <c r="AV101" s="218"/>
      <c r="AW101" s="218"/>
      <c r="AX101" s="218"/>
      <c r="AY101" s="218"/>
      <c r="AZ101" s="218"/>
      <c r="BA101" s="11"/>
      <c r="BB101" s="11"/>
      <c r="BC101" s="11"/>
      <c r="BD101" s="218"/>
      <c r="BH101" s="218"/>
      <c r="BI101" s="218"/>
      <c r="BJ101" s="218"/>
      <c r="BK101" s="218"/>
      <c r="BL101" s="218"/>
      <c r="BM101" s="218"/>
      <c r="BN101" s="218"/>
      <c r="BO101" s="218"/>
      <c r="BP101" s="218"/>
      <c r="BQ101" s="218"/>
      <c r="BR101" s="218"/>
      <c r="BS101" s="218"/>
      <c r="BT101" s="218"/>
      <c r="BU101" s="218"/>
      <c r="BV101" s="218"/>
      <c r="BW101" s="218"/>
      <c r="BX101" s="218"/>
      <c r="CB101" s="218"/>
      <c r="CF101" s="218"/>
      <c r="CG101" s="218"/>
      <c r="CH101" s="218"/>
      <c r="CI101" s="218"/>
      <c r="CJ101" s="218"/>
      <c r="CK101" s="65"/>
      <c r="CL101" s="65"/>
      <c r="CM101" s="65"/>
      <c r="CN101" s="231"/>
      <c r="CR101" s="218"/>
      <c r="CV101" s="218"/>
    </row>
    <row r="102" spans="2:100" s="10" customFormat="1" x14ac:dyDescent="0.25">
      <c r="B102" s="12"/>
      <c r="C102" s="12"/>
      <c r="D102" s="11"/>
      <c r="E102" s="11"/>
      <c r="F102" s="11"/>
      <c r="G102" s="11"/>
      <c r="H102" s="218"/>
      <c r="I102" s="11"/>
      <c r="J102" s="11"/>
      <c r="K102" s="11"/>
      <c r="L102" s="218"/>
      <c r="M102" s="11"/>
      <c r="N102" s="11"/>
      <c r="O102" s="11"/>
      <c r="P102" s="218"/>
      <c r="Q102" s="11"/>
      <c r="R102" s="11"/>
      <c r="S102" s="11"/>
      <c r="T102" s="218"/>
      <c r="U102" s="11"/>
      <c r="V102" s="11"/>
      <c r="W102" s="11"/>
      <c r="X102" s="218"/>
      <c r="Y102" s="218"/>
      <c r="Z102" s="218"/>
      <c r="AA102" s="218"/>
      <c r="AB102" s="218"/>
      <c r="AC102" s="218"/>
      <c r="AD102" s="218"/>
      <c r="AE102" s="218"/>
      <c r="AF102" s="218"/>
      <c r="AG102" s="218"/>
      <c r="AH102" s="218"/>
      <c r="AI102" s="218"/>
      <c r="AJ102" s="218"/>
      <c r="AK102" s="218"/>
      <c r="AL102" s="218"/>
      <c r="AM102" s="218"/>
      <c r="AN102" s="218"/>
      <c r="AO102" s="218"/>
      <c r="AP102" s="218"/>
      <c r="AQ102" s="218"/>
      <c r="AR102" s="218"/>
      <c r="AS102" s="11"/>
      <c r="AT102" s="11"/>
      <c r="AU102" s="11"/>
      <c r="AV102" s="218"/>
      <c r="AW102" s="218"/>
      <c r="AX102" s="218"/>
      <c r="AY102" s="218"/>
      <c r="AZ102" s="218"/>
      <c r="BA102" s="11"/>
      <c r="BB102" s="11"/>
      <c r="BC102" s="11"/>
      <c r="BD102" s="218"/>
      <c r="BH102" s="218"/>
      <c r="BI102" s="218"/>
      <c r="BJ102" s="218"/>
      <c r="BK102" s="218"/>
      <c r="BL102" s="218"/>
      <c r="BM102" s="218"/>
      <c r="BN102" s="218"/>
      <c r="BO102" s="218"/>
      <c r="BP102" s="218"/>
      <c r="BQ102" s="218"/>
      <c r="BR102" s="218"/>
      <c r="BS102" s="218"/>
      <c r="BT102" s="218"/>
      <c r="BU102" s="218"/>
      <c r="BV102" s="218"/>
      <c r="BW102" s="218"/>
      <c r="BX102" s="218"/>
      <c r="CB102" s="218"/>
      <c r="CF102" s="218"/>
      <c r="CG102" s="218"/>
      <c r="CH102" s="218"/>
      <c r="CI102" s="218"/>
      <c r="CJ102" s="218"/>
      <c r="CK102" s="65"/>
      <c r="CL102" s="65"/>
      <c r="CM102" s="65"/>
      <c r="CN102" s="231"/>
      <c r="CR102" s="218"/>
      <c r="CV102" s="218"/>
    </row>
    <row r="103" spans="2:100" s="10" customFormat="1" x14ac:dyDescent="0.25">
      <c r="B103" s="12"/>
      <c r="C103" s="12"/>
      <c r="D103" s="11"/>
      <c r="E103" s="11"/>
      <c r="F103" s="11"/>
      <c r="G103" s="11"/>
      <c r="H103" s="218"/>
      <c r="I103" s="11"/>
      <c r="J103" s="11"/>
      <c r="K103" s="11"/>
      <c r="L103" s="218"/>
      <c r="M103" s="11"/>
      <c r="N103" s="11"/>
      <c r="O103" s="11"/>
      <c r="P103" s="218"/>
      <c r="Q103" s="11"/>
      <c r="R103" s="11"/>
      <c r="S103" s="11"/>
      <c r="T103" s="218"/>
      <c r="U103" s="11"/>
      <c r="V103" s="11"/>
      <c r="W103" s="11"/>
      <c r="X103" s="218"/>
      <c r="Y103" s="218"/>
      <c r="Z103" s="218"/>
      <c r="AA103" s="218"/>
      <c r="AB103" s="218"/>
      <c r="AC103" s="218"/>
      <c r="AD103" s="218"/>
      <c r="AE103" s="218"/>
      <c r="AF103" s="218"/>
      <c r="AG103" s="218"/>
      <c r="AH103" s="218"/>
      <c r="AI103" s="218"/>
      <c r="AJ103" s="218"/>
      <c r="AK103" s="218"/>
      <c r="AL103" s="218"/>
      <c r="AM103" s="218"/>
      <c r="AN103" s="218"/>
      <c r="AO103" s="218"/>
      <c r="AP103" s="218"/>
      <c r="AQ103" s="218"/>
      <c r="AR103" s="218"/>
      <c r="AS103" s="11"/>
      <c r="AT103" s="11"/>
      <c r="AU103" s="11"/>
      <c r="AV103" s="218"/>
      <c r="AW103" s="218"/>
      <c r="AX103" s="218"/>
      <c r="AY103" s="218"/>
      <c r="AZ103" s="218"/>
      <c r="BA103" s="11"/>
      <c r="BB103" s="11"/>
      <c r="BC103" s="11"/>
      <c r="BD103" s="218"/>
      <c r="BH103" s="218"/>
      <c r="BI103" s="218"/>
      <c r="BJ103" s="218"/>
      <c r="BK103" s="218"/>
      <c r="BL103" s="218"/>
      <c r="BM103" s="218"/>
      <c r="BN103" s="218"/>
      <c r="BO103" s="218"/>
      <c r="BP103" s="218"/>
      <c r="BQ103" s="218"/>
      <c r="BR103" s="218"/>
      <c r="BS103" s="218"/>
      <c r="BT103" s="218"/>
      <c r="BU103" s="218"/>
      <c r="BV103" s="218"/>
      <c r="BW103" s="218"/>
      <c r="BX103" s="218"/>
      <c r="CB103" s="218"/>
      <c r="CF103" s="218"/>
      <c r="CG103" s="218"/>
      <c r="CH103" s="218"/>
      <c r="CI103" s="218"/>
      <c r="CJ103" s="218"/>
      <c r="CK103" s="65"/>
      <c r="CL103" s="65"/>
      <c r="CM103" s="65"/>
      <c r="CN103" s="231"/>
      <c r="CR103" s="218"/>
      <c r="CV103" s="218"/>
    </row>
    <row r="104" spans="2:100" s="10" customFormat="1" x14ac:dyDescent="0.25">
      <c r="B104" s="12"/>
      <c r="C104" s="12"/>
      <c r="D104" s="11"/>
      <c r="E104" s="11"/>
      <c r="F104" s="11"/>
      <c r="G104" s="11"/>
      <c r="H104" s="218"/>
      <c r="I104" s="11"/>
      <c r="J104" s="11"/>
      <c r="K104" s="11"/>
      <c r="L104" s="218"/>
      <c r="M104" s="11"/>
      <c r="N104" s="11"/>
      <c r="O104" s="11"/>
      <c r="P104" s="218"/>
      <c r="Q104" s="11"/>
      <c r="R104" s="11"/>
      <c r="S104" s="11"/>
      <c r="T104" s="218"/>
      <c r="U104" s="11"/>
      <c r="V104" s="11"/>
      <c r="W104" s="11"/>
      <c r="X104" s="218"/>
      <c r="Y104" s="218"/>
      <c r="Z104" s="218"/>
      <c r="AA104" s="218"/>
      <c r="AB104" s="218"/>
      <c r="AC104" s="218"/>
      <c r="AD104" s="218"/>
      <c r="AE104" s="218"/>
      <c r="AF104" s="218"/>
      <c r="AG104" s="218"/>
      <c r="AH104" s="218"/>
      <c r="AI104" s="218"/>
      <c r="AJ104" s="218"/>
      <c r="AK104" s="218"/>
      <c r="AL104" s="218"/>
      <c r="AM104" s="218"/>
      <c r="AN104" s="218"/>
      <c r="AO104" s="218"/>
      <c r="AP104" s="218"/>
      <c r="AQ104" s="218"/>
      <c r="AR104" s="218"/>
      <c r="AS104" s="11"/>
      <c r="AT104" s="11"/>
      <c r="AU104" s="11"/>
      <c r="AV104" s="218"/>
      <c r="AW104" s="218"/>
      <c r="AX104" s="218"/>
      <c r="AY104" s="218"/>
      <c r="AZ104" s="218"/>
      <c r="BA104" s="11"/>
      <c r="BB104" s="11"/>
      <c r="BC104" s="11"/>
      <c r="BD104" s="218"/>
      <c r="BH104" s="218"/>
      <c r="BI104" s="218"/>
      <c r="BJ104" s="218"/>
      <c r="BK104" s="218"/>
      <c r="BL104" s="218"/>
      <c r="BM104" s="218"/>
      <c r="BN104" s="218"/>
      <c r="BO104" s="218"/>
      <c r="BP104" s="218"/>
      <c r="BQ104" s="218"/>
      <c r="BR104" s="218"/>
      <c r="BS104" s="218"/>
      <c r="BT104" s="218"/>
      <c r="BU104" s="218"/>
      <c r="BV104" s="218"/>
      <c r="BW104" s="218"/>
      <c r="BX104" s="218"/>
      <c r="CB104" s="218"/>
      <c r="CF104" s="218"/>
      <c r="CG104" s="218"/>
      <c r="CH104" s="218"/>
      <c r="CI104" s="218"/>
      <c r="CJ104" s="218"/>
      <c r="CK104" s="65"/>
      <c r="CL104" s="65"/>
      <c r="CM104" s="65"/>
      <c r="CN104" s="231"/>
      <c r="CR104" s="218"/>
      <c r="CV104" s="218"/>
    </row>
    <row r="105" spans="2:100" s="10" customFormat="1" x14ac:dyDescent="0.25">
      <c r="B105" s="12"/>
      <c r="C105" s="12"/>
      <c r="D105" s="11"/>
      <c r="E105" s="11"/>
      <c r="F105" s="11"/>
      <c r="G105" s="11"/>
      <c r="H105" s="218"/>
      <c r="I105" s="11"/>
      <c r="J105" s="11"/>
      <c r="K105" s="11"/>
      <c r="L105" s="218"/>
      <c r="M105" s="11"/>
      <c r="N105" s="11"/>
      <c r="O105" s="11"/>
      <c r="P105" s="218"/>
      <c r="Q105" s="11"/>
      <c r="R105" s="11"/>
      <c r="S105" s="11"/>
      <c r="T105" s="218"/>
      <c r="U105" s="11"/>
      <c r="V105" s="11"/>
      <c r="W105" s="11"/>
      <c r="X105" s="218"/>
      <c r="Y105" s="218"/>
      <c r="Z105" s="218"/>
      <c r="AA105" s="218"/>
      <c r="AB105" s="218"/>
      <c r="AC105" s="218"/>
      <c r="AD105" s="218"/>
      <c r="AE105" s="218"/>
      <c r="AF105" s="218"/>
      <c r="AG105" s="218"/>
      <c r="AH105" s="218"/>
      <c r="AI105" s="218"/>
      <c r="AJ105" s="218"/>
      <c r="AK105" s="218"/>
      <c r="AL105" s="218"/>
      <c r="AM105" s="218"/>
      <c r="AN105" s="218"/>
      <c r="AO105" s="218"/>
      <c r="AP105" s="218"/>
      <c r="AQ105" s="218"/>
      <c r="AR105" s="218"/>
      <c r="AS105" s="11"/>
      <c r="AT105" s="11"/>
      <c r="AU105" s="11"/>
      <c r="AV105" s="218"/>
      <c r="AW105" s="218"/>
      <c r="AX105" s="218"/>
      <c r="AY105" s="218"/>
      <c r="AZ105" s="218"/>
      <c r="BA105" s="11"/>
      <c r="BB105" s="11"/>
      <c r="BC105" s="11"/>
      <c r="BD105" s="218"/>
      <c r="BH105" s="218"/>
      <c r="BI105" s="218"/>
      <c r="BJ105" s="218"/>
      <c r="BK105" s="218"/>
      <c r="BL105" s="218"/>
      <c r="BM105" s="218"/>
      <c r="BN105" s="218"/>
      <c r="BO105" s="218"/>
      <c r="BP105" s="218"/>
      <c r="BQ105" s="218"/>
      <c r="BR105" s="218"/>
      <c r="BS105" s="218"/>
      <c r="BT105" s="218"/>
      <c r="BU105" s="218"/>
      <c r="BV105" s="218"/>
      <c r="BW105" s="218"/>
      <c r="BX105" s="218"/>
      <c r="CB105" s="218"/>
      <c r="CF105" s="218"/>
      <c r="CG105" s="218"/>
      <c r="CH105" s="218"/>
      <c r="CI105" s="218"/>
      <c r="CJ105" s="218"/>
      <c r="CK105" s="65"/>
      <c r="CL105" s="65"/>
      <c r="CM105" s="65"/>
      <c r="CN105" s="231"/>
      <c r="CR105" s="218"/>
      <c r="CV105" s="218"/>
    </row>
    <row r="106" spans="2:100" s="10" customFormat="1" x14ac:dyDescent="0.25">
      <c r="B106" s="12"/>
      <c r="C106" s="12"/>
      <c r="D106" s="11"/>
      <c r="E106" s="11"/>
      <c r="F106" s="11"/>
      <c r="G106" s="11"/>
      <c r="H106" s="218"/>
      <c r="I106" s="11"/>
      <c r="J106" s="11"/>
      <c r="K106" s="11"/>
      <c r="L106" s="218"/>
      <c r="M106" s="11"/>
      <c r="N106" s="11"/>
      <c r="O106" s="11"/>
      <c r="P106" s="218"/>
      <c r="Q106" s="11"/>
      <c r="R106" s="11"/>
      <c r="S106" s="11"/>
      <c r="T106" s="218"/>
      <c r="U106" s="11"/>
      <c r="V106" s="11"/>
      <c r="W106" s="11"/>
      <c r="X106" s="218"/>
      <c r="Y106" s="218"/>
      <c r="Z106" s="218"/>
      <c r="AA106" s="218"/>
      <c r="AB106" s="218"/>
      <c r="AC106" s="218"/>
      <c r="AD106" s="218"/>
      <c r="AE106" s="218"/>
      <c r="AF106" s="218"/>
      <c r="AG106" s="218"/>
      <c r="AH106" s="218"/>
      <c r="AI106" s="218"/>
      <c r="AJ106" s="218"/>
      <c r="AK106" s="218"/>
      <c r="AL106" s="218"/>
      <c r="AM106" s="218"/>
      <c r="AN106" s="218"/>
      <c r="AO106" s="218"/>
      <c r="AP106" s="218"/>
      <c r="AQ106" s="218"/>
      <c r="AR106" s="218"/>
      <c r="AS106" s="11"/>
      <c r="AT106" s="11"/>
      <c r="AU106" s="11"/>
      <c r="AV106" s="218"/>
      <c r="AW106" s="218"/>
      <c r="AX106" s="218"/>
      <c r="AY106" s="218"/>
      <c r="AZ106" s="218"/>
      <c r="BA106" s="11"/>
      <c r="BB106" s="11"/>
      <c r="BC106" s="11"/>
      <c r="BD106" s="218"/>
      <c r="BH106" s="218"/>
      <c r="BI106" s="218"/>
      <c r="BJ106" s="218"/>
      <c r="BK106" s="218"/>
      <c r="BL106" s="218"/>
      <c r="BM106" s="218"/>
      <c r="BN106" s="218"/>
      <c r="BO106" s="218"/>
      <c r="BP106" s="218"/>
      <c r="BQ106" s="218"/>
      <c r="BR106" s="218"/>
      <c r="BS106" s="218"/>
      <c r="BT106" s="218"/>
      <c r="BU106" s="218"/>
      <c r="BV106" s="218"/>
      <c r="BW106" s="218"/>
      <c r="BX106" s="218"/>
      <c r="CB106" s="218"/>
      <c r="CF106" s="218"/>
      <c r="CG106" s="218"/>
      <c r="CH106" s="218"/>
      <c r="CI106" s="218"/>
      <c r="CJ106" s="218"/>
      <c r="CK106" s="65"/>
      <c r="CL106" s="65"/>
      <c r="CM106" s="65"/>
      <c r="CN106" s="231"/>
      <c r="CR106" s="218"/>
      <c r="CV106" s="218"/>
    </row>
    <row r="107" spans="2:100" s="10" customFormat="1" x14ac:dyDescent="0.25">
      <c r="B107" s="12"/>
      <c r="C107" s="12"/>
      <c r="D107" s="11"/>
      <c r="E107" s="11"/>
      <c r="F107" s="11"/>
      <c r="G107" s="11"/>
      <c r="H107" s="218"/>
      <c r="I107" s="11"/>
      <c r="J107" s="11"/>
      <c r="K107" s="11"/>
      <c r="L107" s="218"/>
      <c r="M107" s="11"/>
      <c r="N107" s="11"/>
      <c r="O107" s="11"/>
      <c r="P107" s="218"/>
      <c r="Q107" s="11"/>
      <c r="R107" s="11"/>
      <c r="S107" s="11"/>
      <c r="T107" s="218"/>
      <c r="U107" s="11"/>
      <c r="V107" s="11"/>
      <c r="W107" s="11"/>
      <c r="X107" s="218"/>
      <c r="Y107" s="218"/>
      <c r="Z107" s="218"/>
      <c r="AA107" s="218"/>
      <c r="AB107" s="218"/>
      <c r="AC107" s="218"/>
      <c r="AD107" s="218"/>
      <c r="AE107" s="218"/>
      <c r="AF107" s="218"/>
      <c r="AG107" s="218"/>
      <c r="AH107" s="218"/>
      <c r="AI107" s="218"/>
      <c r="AJ107" s="218"/>
      <c r="AK107" s="218"/>
      <c r="AL107" s="218"/>
      <c r="AM107" s="218"/>
      <c r="AN107" s="218"/>
      <c r="AO107" s="218"/>
      <c r="AP107" s="218"/>
      <c r="AQ107" s="218"/>
      <c r="AR107" s="218"/>
      <c r="AS107" s="11"/>
      <c r="AT107" s="11"/>
      <c r="AU107" s="11"/>
      <c r="AV107" s="218"/>
      <c r="AW107" s="218"/>
      <c r="AX107" s="218"/>
      <c r="AY107" s="218"/>
      <c r="AZ107" s="218"/>
      <c r="BA107" s="11"/>
      <c r="BB107" s="11"/>
      <c r="BC107" s="11"/>
      <c r="BD107" s="218"/>
      <c r="BH107" s="218"/>
      <c r="BI107" s="218"/>
      <c r="BJ107" s="218"/>
      <c r="BK107" s="218"/>
      <c r="BL107" s="218"/>
      <c r="BM107" s="218"/>
      <c r="BN107" s="218"/>
      <c r="BO107" s="218"/>
      <c r="BP107" s="218"/>
      <c r="BQ107" s="218"/>
      <c r="BR107" s="218"/>
      <c r="BS107" s="218"/>
      <c r="BT107" s="218"/>
      <c r="BU107" s="218"/>
      <c r="BV107" s="218"/>
      <c r="BW107" s="218"/>
      <c r="BX107" s="218"/>
      <c r="CB107" s="218"/>
      <c r="CF107" s="218"/>
      <c r="CG107" s="218"/>
      <c r="CH107" s="218"/>
      <c r="CI107" s="218"/>
      <c r="CJ107" s="218"/>
      <c r="CK107" s="65"/>
      <c r="CL107" s="65"/>
      <c r="CM107" s="65"/>
      <c r="CN107" s="231"/>
      <c r="CR107" s="218"/>
      <c r="CV107" s="218"/>
    </row>
    <row r="108" spans="2:100" s="10" customFormat="1" x14ac:dyDescent="0.25">
      <c r="B108" s="12"/>
      <c r="C108" s="12"/>
      <c r="D108" s="11"/>
      <c r="E108" s="11"/>
      <c r="F108" s="11"/>
      <c r="G108" s="11"/>
      <c r="H108" s="218"/>
      <c r="I108" s="11"/>
      <c r="J108" s="11"/>
      <c r="K108" s="11"/>
      <c r="L108" s="218"/>
      <c r="M108" s="11"/>
      <c r="N108" s="11"/>
      <c r="O108" s="11"/>
      <c r="P108" s="218"/>
      <c r="Q108" s="11"/>
      <c r="R108" s="11"/>
      <c r="S108" s="11"/>
      <c r="T108" s="218"/>
      <c r="U108" s="11"/>
      <c r="V108" s="11"/>
      <c r="W108" s="11"/>
      <c r="X108" s="218"/>
      <c r="Y108" s="218"/>
      <c r="Z108" s="218"/>
      <c r="AA108" s="218"/>
      <c r="AB108" s="218"/>
      <c r="AC108" s="218"/>
      <c r="AD108" s="218"/>
      <c r="AE108" s="218"/>
      <c r="AF108" s="218"/>
      <c r="AG108" s="218"/>
      <c r="AH108" s="218"/>
      <c r="AI108" s="218"/>
      <c r="AJ108" s="218"/>
      <c r="AK108" s="218"/>
      <c r="AL108" s="218"/>
      <c r="AM108" s="218"/>
      <c r="AN108" s="218"/>
      <c r="AO108" s="218"/>
      <c r="AP108" s="218"/>
      <c r="AQ108" s="218"/>
      <c r="AR108" s="218"/>
      <c r="AS108" s="11"/>
      <c r="AT108" s="11"/>
      <c r="AU108" s="11"/>
      <c r="AV108" s="218"/>
      <c r="AW108" s="218"/>
      <c r="AX108" s="218"/>
      <c r="AY108" s="218"/>
      <c r="AZ108" s="218"/>
      <c r="BA108" s="11"/>
      <c r="BB108" s="11"/>
      <c r="BC108" s="11"/>
      <c r="BD108" s="218"/>
      <c r="BH108" s="218"/>
      <c r="BI108" s="218"/>
      <c r="BJ108" s="218"/>
      <c r="BK108" s="218"/>
      <c r="BL108" s="218"/>
      <c r="BM108" s="218"/>
      <c r="BN108" s="218"/>
      <c r="BO108" s="218"/>
      <c r="BP108" s="218"/>
      <c r="BQ108" s="218"/>
      <c r="BR108" s="218"/>
      <c r="BS108" s="218"/>
      <c r="BT108" s="218"/>
      <c r="BU108" s="218"/>
      <c r="BV108" s="218"/>
      <c r="BW108" s="218"/>
      <c r="BX108" s="218"/>
      <c r="CB108" s="218"/>
      <c r="CF108" s="218"/>
      <c r="CG108" s="218"/>
      <c r="CH108" s="218"/>
      <c r="CI108" s="218"/>
      <c r="CJ108" s="218"/>
      <c r="CK108" s="65"/>
      <c r="CL108" s="65"/>
      <c r="CM108" s="65"/>
      <c r="CN108" s="231"/>
      <c r="CR108" s="218"/>
      <c r="CV108" s="218"/>
    </row>
    <row r="109" spans="2:100" s="10" customFormat="1" x14ac:dyDescent="0.25">
      <c r="B109" s="12"/>
      <c r="C109" s="12"/>
      <c r="D109" s="11"/>
      <c r="E109" s="11"/>
      <c r="F109" s="11"/>
      <c r="G109" s="11"/>
      <c r="H109" s="218"/>
      <c r="I109" s="11"/>
      <c r="J109" s="11"/>
      <c r="K109" s="11"/>
      <c r="L109" s="218"/>
      <c r="M109" s="11"/>
      <c r="N109" s="11"/>
      <c r="O109" s="11"/>
      <c r="P109" s="218"/>
      <c r="Q109" s="11"/>
      <c r="R109" s="11"/>
      <c r="S109" s="11"/>
      <c r="T109" s="218"/>
      <c r="U109" s="11"/>
      <c r="V109" s="11"/>
      <c r="W109" s="11"/>
      <c r="X109" s="218"/>
      <c r="Y109" s="218"/>
      <c r="Z109" s="218"/>
      <c r="AA109" s="218"/>
      <c r="AB109" s="218"/>
      <c r="AC109" s="218"/>
      <c r="AD109" s="218"/>
      <c r="AE109" s="218"/>
      <c r="AF109" s="218"/>
      <c r="AG109" s="218"/>
      <c r="AH109" s="218"/>
      <c r="AI109" s="218"/>
      <c r="AJ109" s="218"/>
      <c r="AK109" s="218"/>
      <c r="AL109" s="218"/>
      <c r="AM109" s="218"/>
      <c r="AN109" s="218"/>
      <c r="AO109" s="218"/>
      <c r="AP109" s="218"/>
      <c r="AQ109" s="218"/>
      <c r="AR109" s="218"/>
      <c r="AS109" s="11"/>
      <c r="AT109" s="11"/>
      <c r="AU109" s="11"/>
      <c r="AV109" s="218"/>
      <c r="AW109" s="218"/>
      <c r="AX109" s="218"/>
      <c r="AY109" s="218"/>
      <c r="AZ109" s="218"/>
      <c r="BA109" s="11"/>
      <c r="BB109" s="11"/>
      <c r="BC109" s="11"/>
      <c r="BD109" s="218"/>
      <c r="BH109" s="218"/>
      <c r="BI109" s="218"/>
      <c r="BJ109" s="218"/>
      <c r="BK109" s="218"/>
      <c r="BL109" s="218"/>
      <c r="BM109" s="218"/>
      <c r="BN109" s="218"/>
      <c r="BO109" s="218"/>
      <c r="BP109" s="218"/>
      <c r="BQ109" s="218"/>
      <c r="BR109" s="218"/>
      <c r="BS109" s="218"/>
      <c r="BT109" s="218"/>
      <c r="BU109" s="218"/>
      <c r="BV109" s="218"/>
      <c r="BW109" s="218"/>
      <c r="BX109" s="218"/>
      <c r="CB109" s="218"/>
      <c r="CF109" s="218"/>
      <c r="CG109" s="218"/>
      <c r="CH109" s="218"/>
      <c r="CI109" s="218"/>
      <c r="CJ109" s="218"/>
      <c r="CK109" s="65"/>
      <c r="CL109" s="65"/>
      <c r="CM109" s="65"/>
      <c r="CN109" s="231"/>
      <c r="CR109" s="218"/>
      <c r="CV109" s="218"/>
    </row>
    <row r="110" spans="2:100" s="10" customFormat="1" x14ac:dyDescent="0.25">
      <c r="B110" s="12"/>
      <c r="C110" s="12"/>
      <c r="D110" s="11"/>
      <c r="E110" s="11"/>
      <c r="F110" s="11"/>
      <c r="G110" s="11"/>
      <c r="H110" s="218"/>
      <c r="I110" s="11"/>
      <c r="J110" s="11"/>
      <c r="K110" s="11"/>
      <c r="L110" s="218"/>
      <c r="M110" s="11"/>
      <c r="N110" s="11"/>
      <c r="O110" s="11"/>
      <c r="P110" s="218"/>
      <c r="Q110" s="11"/>
      <c r="R110" s="11"/>
      <c r="S110" s="11"/>
      <c r="T110" s="218"/>
      <c r="U110" s="11"/>
      <c r="V110" s="11"/>
      <c r="W110" s="11"/>
      <c r="X110" s="218"/>
      <c r="Y110" s="218"/>
      <c r="Z110" s="218"/>
      <c r="AA110" s="218"/>
      <c r="AB110" s="218"/>
      <c r="AC110" s="218"/>
      <c r="AD110" s="218"/>
      <c r="AE110" s="218"/>
      <c r="AF110" s="218"/>
      <c r="AG110" s="218"/>
      <c r="AH110" s="218"/>
      <c r="AI110" s="218"/>
      <c r="AJ110" s="218"/>
      <c r="AK110" s="218"/>
      <c r="AL110" s="218"/>
      <c r="AM110" s="218"/>
      <c r="AN110" s="218"/>
      <c r="AO110" s="218"/>
      <c r="AP110" s="218"/>
      <c r="AQ110" s="218"/>
      <c r="AR110" s="218"/>
      <c r="AS110" s="11"/>
      <c r="AT110" s="11"/>
      <c r="AU110" s="11"/>
      <c r="AV110" s="218"/>
      <c r="AW110" s="218"/>
      <c r="AX110" s="218"/>
      <c r="AY110" s="218"/>
      <c r="AZ110" s="218"/>
      <c r="BA110" s="11"/>
      <c r="BB110" s="11"/>
      <c r="BC110" s="11"/>
      <c r="BD110" s="218"/>
      <c r="BH110" s="218"/>
      <c r="BI110" s="218"/>
      <c r="BJ110" s="218"/>
      <c r="BK110" s="218"/>
      <c r="BL110" s="218"/>
      <c r="BM110" s="218"/>
      <c r="BN110" s="218"/>
      <c r="BO110" s="218"/>
      <c r="BP110" s="218"/>
      <c r="BQ110" s="218"/>
      <c r="BR110" s="218"/>
      <c r="BS110" s="218"/>
      <c r="BT110" s="218"/>
      <c r="BU110" s="218"/>
      <c r="BV110" s="218"/>
      <c r="BW110" s="218"/>
      <c r="BX110" s="218"/>
      <c r="CB110" s="218"/>
      <c r="CF110" s="218"/>
      <c r="CG110" s="218"/>
      <c r="CH110" s="218"/>
      <c r="CI110" s="218"/>
      <c r="CJ110" s="218"/>
      <c r="CK110" s="65"/>
      <c r="CL110" s="65"/>
      <c r="CM110" s="65"/>
      <c r="CN110" s="231"/>
      <c r="CR110" s="218"/>
      <c r="CV110" s="218"/>
    </row>
    <row r="111" spans="2:100" s="10" customFormat="1" x14ac:dyDescent="0.25">
      <c r="B111" s="12"/>
      <c r="C111" s="12"/>
      <c r="D111" s="11"/>
      <c r="E111" s="11"/>
      <c r="F111" s="11"/>
      <c r="G111" s="11"/>
      <c r="H111" s="218"/>
      <c r="I111" s="11"/>
      <c r="J111" s="11"/>
      <c r="K111" s="11"/>
      <c r="L111" s="218"/>
      <c r="M111" s="11"/>
      <c r="N111" s="11"/>
      <c r="O111" s="11"/>
      <c r="P111" s="218"/>
      <c r="Q111" s="11"/>
      <c r="R111" s="11"/>
      <c r="S111" s="11"/>
      <c r="T111" s="218"/>
      <c r="U111" s="11"/>
      <c r="V111" s="11"/>
      <c r="W111" s="11"/>
      <c r="X111" s="218"/>
      <c r="Y111" s="218"/>
      <c r="Z111" s="218"/>
      <c r="AA111" s="218"/>
      <c r="AB111" s="218"/>
      <c r="AC111" s="218"/>
      <c r="AD111" s="218"/>
      <c r="AE111" s="218"/>
      <c r="AF111" s="218"/>
      <c r="AG111" s="218"/>
      <c r="AH111" s="218"/>
      <c r="AI111" s="218"/>
      <c r="AJ111" s="218"/>
      <c r="AK111" s="218"/>
      <c r="AL111" s="218"/>
      <c r="AM111" s="218"/>
      <c r="AN111" s="218"/>
      <c r="AO111" s="218"/>
      <c r="AP111" s="218"/>
      <c r="AQ111" s="218"/>
      <c r="AR111" s="218"/>
      <c r="AS111" s="11"/>
      <c r="AT111" s="11"/>
      <c r="AU111" s="11"/>
      <c r="AV111" s="218"/>
      <c r="AW111" s="218"/>
      <c r="AX111" s="218"/>
      <c r="AY111" s="218"/>
      <c r="AZ111" s="218"/>
      <c r="BA111" s="11"/>
      <c r="BB111" s="11"/>
      <c r="BC111" s="11"/>
      <c r="BD111" s="218"/>
      <c r="BH111" s="218"/>
      <c r="BI111" s="218"/>
      <c r="BJ111" s="218"/>
      <c r="BK111" s="218"/>
      <c r="BL111" s="218"/>
      <c r="BM111" s="218"/>
      <c r="BN111" s="218"/>
      <c r="BO111" s="218"/>
      <c r="BP111" s="218"/>
      <c r="BQ111" s="218"/>
      <c r="BR111" s="218"/>
      <c r="BS111" s="218"/>
      <c r="BT111" s="218"/>
      <c r="BU111" s="218"/>
      <c r="BV111" s="218"/>
      <c r="BW111" s="218"/>
      <c r="BX111" s="218"/>
      <c r="CB111" s="218"/>
      <c r="CF111" s="218"/>
      <c r="CG111" s="218"/>
      <c r="CH111" s="218"/>
      <c r="CI111" s="218"/>
      <c r="CJ111" s="218"/>
      <c r="CK111" s="65"/>
      <c r="CL111" s="65"/>
      <c r="CM111" s="65"/>
      <c r="CN111" s="231"/>
      <c r="CR111" s="218"/>
      <c r="CV111" s="218"/>
    </row>
    <row r="112" spans="2:100" s="10" customFormat="1" x14ac:dyDescent="0.25">
      <c r="B112" s="12"/>
      <c r="C112" s="12"/>
      <c r="D112" s="11"/>
      <c r="E112" s="11"/>
      <c r="F112" s="11"/>
      <c r="G112" s="11"/>
      <c r="H112" s="218"/>
      <c r="I112" s="11"/>
      <c r="J112" s="11"/>
      <c r="K112" s="11"/>
      <c r="L112" s="218"/>
      <c r="M112" s="11"/>
      <c r="N112" s="11"/>
      <c r="O112" s="11"/>
      <c r="P112" s="218"/>
      <c r="Q112" s="11"/>
      <c r="R112" s="11"/>
      <c r="S112" s="11"/>
      <c r="T112" s="218"/>
      <c r="U112" s="11"/>
      <c r="V112" s="11"/>
      <c r="W112" s="11"/>
      <c r="X112" s="218"/>
      <c r="Y112" s="218"/>
      <c r="Z112" s="218"/>
      <c r="AA112" s="218"/>
      <c r="AB112" s="218"/>
      <c r="AC112" s="218"/>
      <c r="AD112" s="218"/>
      <c r="AE112" s="218"/>
      <c r="AF112" s="218"/>
      <c r="AG112" s="218"/>
      <c r="AH112" s="218"/>
      <c r="AI112" s="218"/>
      <c r="AJ112" s="218"/>
      <c r="AK112" s="218"/>
      <c r="AL112" s="218"/>
      <c r="AM112" s="218"/>
      <c r="AN112" s="218"/>
      <c r="AO112" s="218"/>
      <c r="AP112" s="218"/>
      <c r="AQ112" s="218"/>
      <c r="AR112" s="218"/>
      <c r="AS112" s="11"/>
      <c r="AT112" s="11"/>
      <c r="AU112" s="11"/>
      <c r="AV112" s="218"/>
      <c r="AW112" s="218"/>
      <c r="AX112" s="218"/>
      <c r="AY112" s="218"/>
      <c r="AZ112" s="218"/>
      <c r="BA112" s="11"/>
      <c r="BB112" s="11"/>
      <c r="BC112" s="11"/>
      <c r="BD112" s="218"/>
      <c r="BH112" s="218"/>
      <c r="BI112" s="218"/>
      <c r="BJ112" s="218"/>
      <c r="BK112" s="218"/>
      <c r="BL112" s="218"/>
      <c r="BM112" s="218"/>
      <c r="BN112" s="218"/>
      <c r="BO112" s="218"/>
      <c r="BP112" s="218"/>
      <c r="BQ112" s="218"/>
      <c r="BR112" s="218"/>
      <c r="BS112" s="218"/>
      <c r="BT112" s="218"/>
      <c r="BU112" s="218"/>
      <c r="BV112" s="218"/>
      <c r="BW112" s="218"/>
      <c r="BX112" s="218"/>
      <c r="CB112" s="218"/>
      <c r="CF112" s="218"/>
      <c r="CG112" s="218"/>
      <c r="CH112" s="218"/>
      <c r="CI112" s="218"/>
      <c r="CJ112" s="218"/>
      <c r="CK112" s="65"/>
      <c r="CL112" s="65"/>
      <c r="CM112" s="65"/>
      <c r="CN112" s="231"/>
      <c r="CR112" s="218"/>
      <c r="CV112" s="218"/>
    </row>
    <row r="113" spans="2:100" s="10" customFormat="1" x14ac:dyDescent="0.25">
      <c r="B113" s="12"/>
      <c r="C113" s="12"/>
      <c r="D113" s="11"/>
      <c r="E113" s="11"/>
      <c r="F113" s="11"/>
      <c r="G113" s="11"/>
      <c r="H113" s="218"/>
      <c r="I113" s="11"/>
      <c r="J113" s="11"/>
      <c r="K113" s="11"/>
      <c r="L113" s="218"/>
      <c r="M113" s="11"/>
      <c r="N113" s="11"/>
      <c r="O113" s="11"/>
      <c r="P113" s="218"/>
      <c r="Q113" s="11"/>
      <c r="R113" s="11"/>
      <c r="S113" s="11"/>
      <c r="T113" s="218"/>
      <c r="U113" s="11"/>
      <c r="V113" s="11"/>
      <c r="W113" s="11"/>
      <c r="X113" s="218"/>
      <c r="Y113" s="218"/>
      <c r="Z113" s="218"/>
      <c r="AA113" s="218"/>
      <c r="AB113" s="218"/>
      <c r="AC113" s="218"/>
      <c r="AD113" s="218"/>
      <c r="AE113" s="218"/>
      <c r="AF113" s="218"/>
      <c r="AG113" s="218"/>
      <c r="AH113" s="218"/>
      <c r="AI113" s="218"/>
      <c r="AJ113" s="218"/>
      <c r="AK113" s="218"/>
      <c r="AL113" s="218"/>
      <c r="AM113" s="218"/>
      <c r="AN113" s="218"/>
      <c r="AO113" s="218"/>
      <c r="AP113" s="218"/>
      <c r="AQ113" s="218"/>
      <c r="AR113" s="218"/>
      <c r="AS113" s="11"/>
      <c r="AT113" s="11"/>
      <c r="AU113" s="11"/>
      <c r="AV113" s="218"/>
      <c r="AW113" s="218"/>
      <c r="AX113" s="218"/>
      <c r="AY113" s="218"/>
      <c r="AZ113" s="218"/>
      <c r="BA113" s="11"/>
      <c r="BB113" s="11"/>
      <c r="BC113" s="11"/>
      <c r="BD113" s="218"/>
      <c r="BH113" s="218"/>
      <c r="BI113" s="218"/>
      <c r="BJ113" s="218"/>
      <c r="BK113" s="218"/>
      <c r="BL113" s="218"/>
      <c r="BM113" s="218"/>
      <c r="BN113" s="218"/>
      <c r="BO113" s="218"/>
      <c r="BP113" s="218"/>
      <c r="BQ113" s="218"/>
      <c r="BR113" s="218"/>
      <c r="BS113" s="218"/>
      <c r="BT113" s="218"/>
      <c r="BU113" s="218"/>
      <c r="BV113" s="218"/>
      <c r="BW113" s="218"/>
      <c r="BX113" s="218"/>
      <c r="CB113" s="218"/>
      <c r="CF113" s="218"/>
      <c r="CG113" s="218"/>
      <c r="CH113" s="218"/>
      <c r="CI113" s="218"/>
      <c r="CJ113" s="218"/>
      <c r="CK113" s="65"/>
      <c r="CL113" s="65"/>
      <c r="CM113" s="65"/>
      <c r="CN113" s="231"/>
      <c r="CR113" s="218"/>
      <c r="CV113" s="218"/>
    </row>
    <row r="114" spans="2:100" s="10" customFormat="1" x14ac:dyDescent="0.25">
      <c r="B114" s="12"/>
      <c r="C114" s="12"/>
      <c r="D114" s="11"/>
      <c r="E114" s="11"/>
      <c r="F114" s="11"/>
      <c r="G114" s="11"/>
      <c r="H114" s="218"/>
      <c r="I114" s="11"/>
      <c r="J114" s="11"/>
      <c r="K114" s="11"/>
      <c r="L114" s="218"/>
      <c r="M114" s="11"/>
      <c r="N114" s="11"/>
      <c r="O114" s="11"/>
      <c r="P114" s="218"/>
      <c r="Q114" s="11"/>
      <c r="R114" s="11"/>
      <c r="S114" s="11"/>
      <c r="T114" s="218"/>
      <c r="U114" s="11"/>
      <c r="V114" s="11"/>
      <c r="W114" s="11"/>
      <c r="X114" s="218"/>
      <c r="Y114" s="218"/>
      <c r="Z114" s="218"/>
      <c r="AA114" s="218"/>
      <c r="AB114" s="218"/>
      <c r="AC114" s="218"/>
      <c r="AD114" s="218"/>
      <c r="AE114" s="218"/>
      <c r="AF114" s="218"/>
      <c r="AG114" s="218"/>
      <c r="AH114" s="218"/>
      <c r="AI114" s="218"/>
      <c r="AJ114" s="218"/>
      <c r="AK114" s="218"/>
      <c r="AL114" s="218"/>
      <c r="AM114" s="218"/>
      <c r="AN114" s="218"/>
      <c r="AO114" s="218"/>
      <c r="AP114" s="218"/>
      <c r="AQ114" s="218"/>
      <c r="AR114" s="218"/>
      <c r="AS114" s="11"/>
      <c r="AT114" s="11"/>
      <c r="AU114" s="11"/>
      <c r="AV114" s="218"/>
      <c r="AW114" s="218"/>
      <c r="AX114" s="218"/>
      <c r="AY114" s="218"/>
      <c r="AZ114" s="218"/>
      <c r="BA114" s="11"/>
      <c r="BB114" s="11"/>
      <c r="BC114" s="11"/>
      <c r="BD114" s="218"/>
      <c r="BH114" s="218"/>
      <c r="BI114" s="218"/>
      <c r="BJ114" s="218"/>
      <c r="BK114" s="218"/>
      <c r="BL114" s="218"/>
      <c r="BM114" s="218"/>
      <c r="BN114" s="218"/>
      <c r="BO114" s="218"/>
      <c r="BP114" s="218"/>
      <c r="BQ114" s="218"/>
      <c r="BR114" s="218"/>
      <c r="BS114" s="218"/>
      <c r="BT114" s="218"/>
      <c r="BU114" s="218"/>
      <c r="BV114" s="218"/>
      <c r="BW114" s="218"/>
      <c r="BX114" s="218"/>
      <c r="CB114" s="218"/>
      <c r="CF114" s="218"/>
      <c r="CG114" s="218"/>
      <c r="CH114" s="218"/>
      <c r="CI114" s="218"/>
      <c r="CJ114" s="218"/>
      <c r="CK114" s="65"/>
      <c r="CL114" s="65"/>
      <c r="CM114" s="65"/>
      <c r="CN114" s="231"/>
      <c r="CR114" s="218"/>
      <c r="CV114" s="218"/>
    </row>
    <row r="115" spans="2:100" s="10" customFormat="1" x14ac:dyDescent="0.25">
      <c r="B115" s="12"/>
      <c r="C115" s="12"/>
      <c r="D115" s="11"/>
      <c r="E115" s="11"/>
      <c r="F115" s="11"/>
      <c r="G115" s="11"/>
      <c r="H115" s="218"/>
      <c r="I115" s="11"/>
      <c r="J115" s="11"/>
      <c r="K115" s="11"/>
      <c r="L115" s="218"/>
      <c r="M115" s="11"/>
      <c r="N115" s="11"/>
      <c r="O115" s="11"/>
      <c r="P115" s="218"/>
      <c r="Q115" s="11"/>
      <c r="R115" s="11"/>
      <c r="S115" s="11"/>
      <c r="T115" s="218"/>
      <c r="U115" s="11"/>
      <c r="V115" s="11"/>
      <c r="W115" s="11"/>
      <c r="X115" s="218"/>
      <c r="Y115" s="218"/>
      <c r="Z115" s="218"/>
      <c r="AA115" s="218"/>
      <c r="AB115" s="218"/>
      <c r="AC115" s="218"/>
      <c r="AD115" s="218"/>
      <c r="AE115" s="218"/>
      <c r="AF115" s="218"/>
      <c r="AG115" s="218"/>
      <c r="AH115" s="218"/>
      <c r="AI115" s="218"/>
      <c r="AJ115" s="218"/>
      <c r="AK115" s="218"/>
      <c r="AL115" s="218"/>
      <c r="AM115" s="218"/>
      <c r="AN115" s="218"/>
      <c r="AO115" s="218"/>
      <c r="AP115" s="218"/>
      <c r="AQ115" s="218"/>
      <c r="AR115" s="218"/>
      <c r="AS115" s="11"/>
      <c r="AT115" s="11"/>
      <c r="AU115" s="11"/>
      <c r="AV115" s="218"/>
      <c r="AW115" s="218"/>
      <c r="AX115" s="218"/>
      <c r="AY115" s="218"/>
      <c r="AZ115" s="218"/>
      <c r="BA115" s="11"/>
      <c r="BB115" s="11"/>
      <c r="BC115" s="11"/>
      <c r="BD115" s="218"/>
      <c r="BH115" s="218"/>
      <c r="BI115" s="218"/>
      <c r="BJ115" s="218"/>
      <c r="BK115" s="218"/>
      <c r="BL115" s="218"/>
      <c r="BM115" s="218"/>
      <c r="BN115" s="218"/>
      <c r="BO115" s="218"/>
      <c r="BP115" s="218"/>
      <c r="BQ115" s="218"/>
      <c r="BR115" s="218"/>
      <c r="BS115" s="218"/>
      <c r="BT115" s="218"/>
      <c r="BU115" s="218"/>
      <c r="BV115" s="218"/>
      <c r="BW115" s="218"/>
      <c r="BX115" s="218"/>
      <c r="CB115" s="218"/>
      <c r="CF115" s="218"/>
      <c r="CG115" s="218"/>
      <c r="CH115" s="218"/>
      <c r="CI115" s="218"/>
      <c r="CJ115" s="218"/>
      <c r="CK115" s="65"/>
      <c r="CL115" s="65"/>
      <c r="CM115" s="65"/>
      <c r="CN115" s="231"/>
      <c r="CR115" s="218"/>
      <c r="CV115" s="218"/>
    </row>
    <row r="116" spans="2:100" s="10" customFormat="1" x14ac:dyDescent="0.25">
      <c r="B116" s="12"/>
      <c r="C116" s="12"/>
      <c r="D116" s="11"/>
      <c r="E116" s="11"/>
      <c r="F116" s="11"/>
      <c r="G116" s="11"/>
      <c r="H116" s="218"/>
      <c r="I116" s="11"/>
      <c r="J116" s="11"/>
      <c r="K116" s="11"/>
      <c r="L116" s="218"/>
      <c r="M116" s="11"/>
      <c r="N116" s="11"/>
      <c r="O116" s="11"/>
      <c r="P116" s="218"/>
      <c r="Q116" s="11"/>
      <c r="R116" s="11"/>
      <c r="S116" s="11"/>
      <c r="T116" s="218"/>
      <c r="U116" s="11"/>
      <c r="V116" s="11"/>
      <c r="W116" s="11"/>
      <c r="X116" s="218"/>
      <c r="Y116" s="218"/>
      <c r="Z116" s="218"/>
      <c r="AA116" s="218"/>
      <c r="AB116" s="218"/>
      <c r="AC116" s="218"/>
      <c r="AD116" s="218"/>
      <c r="AE116" s="218"/>
      <c r="AF116" s="218"/>
      <c r="AG116" s="218"/>
      <c r="AH116" s="218"/>
      <c r="AI116" s="218"/>
      <c r="AJ116" s="218"/>
      <c r="AK116" s="218"/>
      <c r="AL116" s="218"/>
      <c r="AM116" s="218"/>
      <c r="AN116" s="218"/>
      <c r="AO116" s="218"/>
      <c r="AP116" s="218"/>
      <c r="AQ116" s="218"/>
      <c r="AR116" s="218"/>
      <c r="AS116" s="11"/>
      <c r="AT116" s="11"/>
      <c r="AU116" s="11"/>
      <c r="AV116" s="218"/>
      <c r="AW116" s="218"/>
      <c r="AX116" s="218"/>
      <c r="AY116" s="218"/>
      <c r="AZ116" s="218"/>
      <c r="BA116" s="11"/>
      <c r="BB116" s="11"/>
      <c r="BC116" s="11"/>
      <c r="BD116" s="218"/>
      <c r="BH116" s="218"/>
      <c r="BI116" s="218"/>
      <c r="BJ116" s="218"/>
      <c r="BK116" s="218"/>
      <c r="BL116" s="218"/>
      <c r="BM116" s="218"/>
      <c r="BN116" s="218"/>
      <c r="BO116" s="218"/>
      <c r="BP116" s="218"/>
      <c r="BQ116" s="218"/>
      <c r="BR116" s="218"/>
      <c r="BS116" s="218"/>
      <c r="BT116" s="218"/>
      <c r="BU116" s="218"/>
      <c r="BV116" s="218"/>
      <c r="BW116" s="218"/>
      <c r="BX116" s="218"/>
      <c r="CB116" s="218"/>
      <c r="CF116" s="218"/>
      <c r="CG116" s="218"/>
      <c r="CH116" s="218"/>
      <c r="CI116" s="218"/>
      <c r="CJ116" s="218"/>
      <c r="CK116" s="65"/>
      <c r="CL116" s="65"/>
      <c r="CM116" s="65"/>
      <c r="CN116" s="231"/>
      <c r="CR116" s="218"/>
      <c r="CV116" s="218"/>
    </row>
    <row r="117" spans="2:100" s="10" customFormat="1" x14ac:dyDescent="0.25">
      <c r="B117" s="12"/>
      <c r="C117" s="12"/>
      <c r="D117" s="11"/>
      <c r="E117" s="11"/>
      <c r="F117" s="11"/>
      <c r="G117" s="11"/>
      <c r="H117" s="218"/>
      <c r="I117" s="11"/>
      <c r="J117" s="11"/>
      <c r="K117" s="11"/>
      <c r="L117" s="218"/>
      <c r="M117" s="11"/>
      <c r="N117" s="11"/>
      <c r="O117" s="11"/>
      <c r="P117" s="218"/>
      <c r="Q117" s="11"/>
      <c r="R117" s="11"/>
      <c r="S117" s="11"/>
      <c r="T117" s="218"/>
      <c r="U117" s="11"/>
      <c r="V117" s="11"/>
      <c r="W117" s="11"/>
      <c r="X117" s="218"/>
      <c r="Y117" s="218"/>
      <c r="Z117" s="218"/>
      <c r="AA117" s="218"/>
      <c r="AB117" s="218"/>
      <c r="AC117" s="218"/>
      <c r="AD117" s="218"/>
      <c r="AE117" s="218"/>
      <c r="AF117" s="218"/>
      <c r="AG117" s="218"/>
      <c r="AH117" s="218"/>
      <c r="AI117" s="218"/>
      <c r="AJ117" s="218"/>
      <c r="AK117" s="218"/>
      <c r="AL117" s="218"/>
      <c r="AM117" s="218"/>
      <c r="AN117" s="218"/>
      <c r="AO117" s="218"/>
      <c r="AP117" s="218"/>
      <c r="AQ117" s="218"/>
      <c r="AR117" s="218"/>
      <c r="AS117" s="11"/>
      <c r="AT117" s="11"/>
      <c r="AU117" s="11"/>
      <c r="AV117" s="218"/>
      <c r="AW117" s="218"/>
      <c r="AX117" s="218"/>
      <c r="AY117" s="218"/>
      <c r="AZ117" s="218"/>
      <c r="BA117" s="11"/>
      <c r="BB117" s="11"/>
      <c r="BC117" s="11"/>
      <c r="BD117" s="218"/>
      <c r="BH117" s="218"/>
      <c r="BI117" s="218"/>
      <c r="BJ117" s="218"/>
      <c r="BK117" s="218"/>
      <c r="BL117" s="218"/>
      <c r="BM117" s="218"/>
      <c r="BN117" s="218"/>
      <c r="BO117" s="218"/>
      <c r="BP117" s="218"/>
      <c r="BQ117" s="218"/>
      <c r="BR117" s="218"/>
      <c r="BS117" s="218"/>
      <c r="BT117" s="218"/>
      <c r="BU117" s="218"/>
      <c r="BV117" s="218"/>
      <c r="BW117" s="218"/>
      <c r="BX117" s="218"/>
      <c r="CB117" s="218"/>
      <c r="CF117" s="218"/>
      <c r="CG117" s="218"/>
      <c r="CH117" s="218"/>
      <c r="CI117" s="218"/>
      <c r="CJ117" s="218"/>
      <c r="CK117" s="65"/>
      <c r="CL117" s="65"/>
      <c r="CM117" s="65"/>
      <c r="CN117" s="231"/>
      <c r="CR117" s="218"/>
      <c r="CV117" s="218"/>
    </row>
    <row r="118" spans="2:100" s="10" customFormat="1" x14ac:dyDescent="0.25">
      <c r="B118" s="12"/>
      <c r="C118" s="12"/>
      <c r="D118" s="11"/>
      <c r="E118" s="11"/>
      <c r="F118" s="11"/>
      <c r="G118" s="11"/>
      <c r="H118" s="218"/>
      <c r="I118" s="11"/>
      <c r="J118" s="11"/>
      <c r="K118" s="11"/>
      <c r="L118" s="218"/>
      <c r="M118" s="11"/>
      <c r="N118" s="11"/>
      <c r="O118" s="11"/>
      <c r="P118" s="218"/>
      <c r="Q118" s="11"/>
      <c r="R118" s="11"/>
      <c r="S118" s="11"/>
      <c r="T118" s="218"/>
      <c r="U118" s="11"/>
      <c r="V118" s="11"/>
      <c r="W118" s="11"/>
      <c r="X118" s="218"/>
      <c r="Y118" s="218"/>
      <c r="Z118" s="218"/>
      <c r="AA118" s="218"/>
      <c r="AB118" s="218"/>
      <c r="AC118" s="218"/>
      <c r="AD118" s="218"/>
      <c r="AE118" s="218"/>
      <c r="AF118" s="218"/>
      <c r="AG118" s="218"/>
      <c r="AH118" s="218"/>
      <c r="AI118" s="218"/>
      <c r="AJ118" s="218"/>
      <c r="AK118" s="218"/>
      <c r="AL118" s="218"/>
      <c r="AM118" s="218"/>
      <c r="AN118" s="218"/>
      <c r="AO118" s="218"/>
      <c r="AP118" s="218"/>
      <c r="AQ118" s="218"/>
      <c r="AR118" s="218"/>
      <c r="AS118" s="11"/>
      <c r="AT118" s="11"/>
      <c r="AU118" s="11"/>
      <c r="AV118" s="218"/>
      <c r="AW118" s="218"/>
      <c r="AX118" s="218"/>
      <c r="AY118" s="218"/>
      <c r="AZ118" s="218"/>
      <c r="BA118" s="11"/>
      <c r="BB118" s="11"/>
      <c r="BC118" s="11"/>
      <c r="BD118" s="218"/>
      <c r="BH118" s="218"/>
      <c r="BI118" s="218"/>
      <c r="BJ118" s="218"/>
      <c r="BK118" s="218"/>
      <c r="BL118" s="218"/>
      <c r="BM118" s="218"/>
      <c r="BN118" s="218"/>
      <c r="BO118" s="218"/>
      <c r="BP118" s="218"/>
      <c r="BQ118" s="218"/>
      <c r="BR118" s="218"/>
      <c r="BS118" s="218"/>
      <c r="BT118" s="218"/>
      <c r="BU118" s="218"/>
      <c r="BV118" s="218"/>
      <c r="BW118" s="218"/>
      <c r="BX118" s="218"/>
      <c r="CB118" s="218"/>
      <c r="CF118" s="218"/>
      <c r="CG118" s="218"/>
      <c r="CH118" s="218"/>
      <c r="CI118" s="218"/>
      <c r="CJ118" s="218"/>
      <c r="CK118" s="65"/>
      <c r="CL118" s="65"/>
      <c r="CM118" s="65"/>
      <c r="CN118" s="231"/>
      <c r="CR118" s="218"/>
      <c r="CV118" s="218"/>
    </row>
    <row r="119" spans="2:100" s="10" customFormat="1" x14ac:dyDescent="0.25">
      <c r="B119" s="12"/>
      <c r="C119" s="12"/>
      <c r="D119" s="11"/>
      <c r="E119" s="11"/>
      <c r="F119" s="11"/>
      <c r="G119" s="11"/>
      <c r="H119" s="218"/>
      <c r="I119" s="11"/>
      <c r="J119" s="11"/>
      <c r="K119" s="11"/>
      <c r="L119" s="218"/>
      <c r="M119" s="11"/>
      <c r="N119" s="11"/>
      <c r="O119" s="11"/>
      <c r="P119" s="218"/>
      <c r="Q119" s="11"/>
      <c r="R119" s="11"/>
      <c r="S119" s="11"/>
      <c r="T119" s="218"/>
      <c r="U119" s="11"/>
      <c r="V119" s="11"/>
      <c r="W119" s="11"/>
      <c r="X119" s="218"/>
      <c r="Y119" s="218"/>
      <c r="Z119" s="218"/>
      <c r="AA119" s="218"/>
      <c r="AB119" s="218"/>
      <c r="AC119" s="218"/>
      <c r="AD119" s="218"/>
      <c r="AE119" s="218"/>
      <c r="AF119" s="218"/>
      <c r="AG119" s="218"/>
      <c r="AH119" s="218"/>
      <c r="AI119" s="218"/>
      <c r="AJ119" s="218"/>
      <c r="AK119" s="218"/>
      <c r="AL119" s="218"/>
      <c r="AM119" s="218"/>
      <c r="AN119" s="218"/>
      <c r="AO119" s="218"/>
      <c r="AP119" s="218"/>
      <c r="AQ119" s="218"/>
      <c r="AR119" s="218"/>
      <c r="AS119" s="11"/>
      <c r="AT119" s="11"/>
      <c r="AU119" s="11"/>
      <c r="AV119" s="218"/>
      <c r="AW119" s="218"/>
      <c r="AX119" s="218"/>
      <c r="AY119" s="218"/>
      <c r="AZ119" s="218"/>
      <c r="BA119" s="11"/>
      <c r="BB119" s="11"/>
      <c r="BC119" s="11"/>
      <c r="BD119" s="218"/>
      <c r="BH119" s="218"/>
      <c r="BI119" s="218"/>
      <c r="BJ119" s="218"/>
      <c r="BK119" s="218"/>
      <c r="BL119" s="218"/>
      <c r="BM119" s="218"/>
      <c r="BN119" s="218"/>
      <c r="BO119" s="218"/>
      <c r="BP119" s="218"/>
      <c r="BQ119" s="218"/>
      <c r="BR119" s="218"/>
      <c r="BS119" s="218"/>
      <c r="BT119" s="218"/>
      <c r="BU119" s="218"/>
      <c r="BV119" s="218"/>
      <c r="BW119" s="218"/>
      <c r="BX119" s="218"/>
      <c r="CB119" s="218"/>
      <c r="CF119" s="218"/>
      <c r="CG119" s="218"/>
      <c r="CH119" s="218"/>
      <c r="CI119" s="218"/>
      <c r="CJ119" s="218"/>
      <c r="CK119" s="65"/>
      <c r="CL119" s="65"/>
      <c r="CM119" s="65"/>
      <c r="CN119" s="231"/>
      <c r="CR119" s="218"/>
      <c r="CV119" s="218"/>
    </row>
    <row r="120" spans="2:100" s="10" customFormat="1" x14ac:dyDescent="0.25">
      <c r="B120" s="12"/>
      <c r="C120" s="12"/>
      <c r="D120" s="11"/>
      <c r="E120" s="11"/>
      <c r="F120" s="11"/>
      <c r="G120" s="11"/>
      <c r="H120" s="218"/>
      <c r="I120" s="11"/>
      <c r="J120" s="11"/>
      <c r="K120" s="11"/>
      <c r="L120" s="218"/>
      <c r="M120" s="11"/>
      <c r="N120" s="11"/>
      <c r="O120" s="11"/>
      <c r="P120" s="218"/>
      <c r="Q120" s="11"/>
      <c r="R120" s="11"/>
      <c r="S120" s="11"/>
      <c r="T120" s="218"/>
      <c r="U120" s="11"/>
      <c r="V120" s="11"/>
      <c r="W120" s="11"/>
      <c r="X120" s="218"/>
      <c r="Y120" s="218"/>
      <c r="Z120" s="218"/>
      <c r="AA120" s="218"/>
      <c r="AB120" s="218"/>
      <c r="AC120" s="218"/>
      <c r="AD120" s="218"/>
      <c r="AE120" s="218"/>
      <c r="AF120" s="218"/>
      <c r="AG120" s="218"/>
      <c r="AH120" s="218"/>
      <c r="AI120" s="218"/>
      <c r="AJ120" s="218"/>
      <c r="AK120" s="218"/>
      <c r="AL120" s="218"/>
      <c r="AM120" s="218"/>
      <c r="AN120" s="218"/>
      <c r="AO120" s="218"/>
      <c r="AP120" s="218"/>
      <c r="AQ120" s="218"/>
      <c r="AR120" s="218"/>
      <c r="AS120" s="11"/>
      <c r="AT120" s="11"/>
      <c r="AU120" s="11"/>
      <c r="AV120" s="218"/>
      <c r="AW120" s="218"/>
      <c r="AX120" s="218"/>
      <c r="AY120" s="218"/>
      <c r="AZ120" s="218"/>
      <c r="BA120" s="11"/>
      <c r="BB120" s="11"/>
      <c r="BC120" s="11"/>
      <c r="BD120" s="218"/>
      <c r="BH120" s="218"/>
      <c r="BI120" s="218"/>
      <c r="BJ120" s="218"/>
      <c r="BK120" s="218"/>
      <c r="BL120" s="218"/>
      <c r="BM120" s="218"/>
      <c r="BN120" s="218"/>
      <c r="BO120" s="218"/>
      <c r="BP120" s="218"/>
      <c r="BQ120" s="218"/>
      <c r="BR120" s="218"/>
      <c r="BS120" s="218"/>
      <c r="BT120" s="218"/>
      <c r="BU120" s="218"/>
      <c r="BV120" s="218"/>
      <c r="BW120" s="218"/>
      <c r="BX120" s="218"/>
      <c r="CB120" s="218"/>
      <c r="CF120" s="218"/>
      <c r="CG120" s="218"/>
      <c r="CH120" s="218"/>
      <c r="CI120" s="218"/>
      <c r="CJ120" s="218"/>
      <c r="CK120" s="65"/>
      <c r="CL120" s="65"/>
      <c r="CM120" s="65"/>
      <c r="CN120" s="231"/>
      <c r="CR120" s="218"/>
      <c r="CV120" s="218"/>
    </row>
    <row r="121" spans="2:100" s="10" customFormat="1" x14ac:dyDescent="0.25">
      <c r="B121" s="12"/>
      <c r="C121" s="12"/>
      <c r="D121" s="11"/>
      <c r="E121" s="11"/>
      <c r="F121" s="11"/>
      <c r="G121" s="11"/>
      <c r="H121" s="218"/>
      <c r="I121" s="11"/>
      <c r="J121" s="11"/>
      <c r="K121" s="11"/>
      <c r="L121" s="218"/>
      <c r="M121" s="11"/>
      <c r="N121" s="11"/>
      <c r="O121" s="11"/>
      <c r="P121" s="218"/>
      <c r="Q121" s="11"/>
      <c r="R121" s="11"/>
      <c r="S121" s="11"/>
      <c r="T121" s="218"/>
      <c r="U121" s="11"/>
      <c r="V121" s="11"/>
      <c r="W121" s="11"/>
      <c r="X121" s="218"/>
      <c r="Y121" s="218"/>
      <c r="Z121" s="218"/>
      <c r="AA121" s="218"/>
      <c r="AB121" s="218"/>
      <c r="AC121" s="218"/>
      <c r="AD121" s="218"/>
      <c r="AE121" s="218"/>
      <c r="AF121" s="218"/>
      <c r="AG121" s="218"/>
      <c r="AH121" s="218"/>
      <c r="AI121" s="218"/>
      <c r="AJ121" s="218"/>
      <c r="AK121" s="218"/>
      <c r="AL121" s="218"/>
      <c r="AM121" s="218"/>
      <c r="AN121" s="218"/>
      <c r="AO121" s="218"/>
      <c r="AP121" s="218"/>
      <c r="AQ121" s="218"/>
      <c r="AR121" s="218"/>
      <c r="AS121" s="11"/>
      <c r="AT121" s="11"/>
      <c r="AU121" s="11"/>
      <c r="AV121" s="218"/>
      <c r="AW121" s="218"/>
      <c r="AX121" s="218"/>
      <c r="AY121" s="218"/>
      <c r="AZ121" s="218"/>
      <c r="BA121" s="11"/>
      <c r="BB121" s="11"/>
      <c r="BC121" s="11"/>
      <c r="BD121" s="218"/>
      <c r="BH121" s="218"/>
      <c r="BI121" s="218"/>
      <c r="BJ121" s="218"/>
      <c r="BK121" s="218"/>
      <c r="BL121" s="218"/>
      <c r="BM121" s="218"/>
      <c r="BN121" s="218"/>
      <c r="BO121" s="218"/>
      <c r="BP121" s="218"/>
      <c r="BQ121" s="218"/>
      <c r="BR121" s="218"/>
      <c r="BS121" s="218"/>
      <c r="BT121" s="218"/>
      <c r="BU121" s="218"/>
      <c r="BV121" s="218"/>
      <c r="BW121" s="218"/>
      <c r="BX121" s="218"/>
      <c r="CB121" s="218"/>
      <c r="CF121" s="218"/>
      <c r="CG121" s="218"/>
      <c r="CH121" s="218"/>
      <c r="CI121" s="218"/>
      <c r="CJ121" s="218"/>
      <c r="CK121" s="65"/>
      <c r="CL121" s="65"/>
      <c r="CM121" s="65"/>
      <c r="CN121" s="231"/>
      <c r="CR121" s="218"/>
      <c r="CV121" s="218"/>
    </row>
    <row r="122" spans="2:100" s="10" customFormat="1" x14ac:dyDescent="0.25">
      <c r="B122" s="12"/>
      <c r="C122" s="12"/>
      <c r="D122" s="11"/>
      <c r="E122" s="11"/>
      <c r="F122" s="11"/>
      <c r="G122" s="11"/>
      <c r="H122" s="218"/>
      <c r="I122" s="11"/>
      <c r="J122" s="11"/>
      <c r="K122" s="11"/>
      <c r="L122" s="218"/>
      <c r="M122" s="11"/>
      <c r="N122" s="11"/>
      <c r="O122" s="11"/>
      <c r="P122" s="218"/>
      <c r="Q122" s="11"/>
      <c r="R122" s="11"/>
      <c r="S122" s="11"/>
      <c r="T122" s="218"/>
      <c r="U122" s="11"/>
      <c r="V122" s="11"/>
      <c r="W122" s="11"/>
      <c r="X122" s="218"/>
      <c r="Y122" s="218"/>
      <c r="Z122" s="218"/>
      <c r="AA122" s="218"/>
      <c r="AB122" s="218"/>
      <c r="AC122" s="218"/>
      <c r="AD122" s="218"/>
      <c r="AE122" s="218"/>
      <c r="AF122" s="218"/>
      <c r="AG122" s="218"/>
      <c r="AH122" s="218"/>
      <c r="AI122" s="218"/>
      <c r="AJ122" s="218"/>
      <c r="AK122" s="218"/>
      <c r="AL122" s="218"/>
      <c r="AM122" s="218"/>
      <c r="AN122" s="218"/>
      <c r="AO122" s="218"/>
      <c r="AP122" s="218"/>
      <c r="AQ122" s="218"/>
      <c r="AR122" s="218"/>
      <c r="AS122" s="11"/>
      <c r="AT122" s="11"/>
      <c r="AU122" s="11"/>
      <c r="AV122" s="218"/>
      <c r="AW122" s="218"/>
      <c r="AX122" s="218"/>
      <c r="AY122" s="218"/>
      <c r="AZ122" s="218"/>
      <c r="BA122" s="11"/>
      <c r="BB122" s="11"/>
      <c r="BC122" s="11"/>
      <c r="BD122" s="218"/>
      <c r="BH122" s="218"/>
      <c r="BI122" s="218"/>
      <c r="BJ122" s="218"/>
      <c r="BK122" s="218"/>
      <c r="BL122" s="218"/>
      <c r="BM122" s="218"/>
      <c r="BN122" s="218"/>
      <c r="BO122" s="218"/>
      <c r="BP122" s="218"/>
      <c r="BQ122" s="218"/>
      <c r="BR122" s="218"/>
      <c r="BS122" s="218"/>
      <c r="BT122" s="218"/>
      <c r="BU122" s="218"/>
      <c r="BV122" s="218"/>
      <c r="BW122" s="218"/>
      <c r="BX122" s="218"/>
      <c r="CB122" s="218"/>
      <c r="CF122" s="218"/>
      <c r="CG122" s="218"/>
      <c r="CH122" s="218"/>
      <c r="CI122" s="218"/>
      <c r="CJ122" s="218"/>
      <c r="CK122" s="65"/>
      <c r="CL122" s="65"/>
      <c r="CM122" s="65"/>
      <c r="CN122" s="231"/>
      <c r="CR122" s="218"/>
      <c r="CV122" s="218"/>
    </row>
    <row r="123" spans="2:100" s="10" customFormat="1" x14ac:dyDescent="0.25">
      <c r="B123" s="12"/>
      <c r="C123" s="12"/>
      <c r="D123" s="11"/>
      <c r="E123" s="11"/>
      <c r="F123" s="11"/>
      <c r="G123" s="11"/>
      <c r="H123" s="218"/>
      <c r="I123" s="11"/>
      <c r="J123" s="11"/>
      <c r="K123" s="11"/>
      <c r="L123" s="218"/>
      <c r="M123" s="11"/>
      <c r="N123" s="11"/>
      <c r="O123" s="11"/>
      <c r="P123" s="218"/>
      <c r="Q123" s="11"/>
      <c r="R123" s="11"/>
      <c r="S123" s="11"/>
      <c r="T123" s="218"/>
      <c r="U123" s="11"/>
      <c r="V123" s="11"/>
      <c r="W123" s="11"/>
      <c r="X123" s="218"/>
      <c r="Y123" s="218"/>
      <c r="Z123" s="218"/>
      <c r="AA123" s="218"/>
      <c r="AB123" s="218"/>
      <c r="AC123" s="218"/>
      <c r="AD123" s="218"/>
      <c r="AE123" s="218"/>
      <c r="AF123" s="218"/>
      <c r="AG123" s="218"/>
      <c r="AH123" s="218"/>
      <c r="AI123" s="218"/>
      <c r="AJ123" s="218"/>
      <c r="AK123" s="218"/>
      <c r="AL123" s="218"/>
      <c r="AM123" s="218"/>
      <c r="AN123" s="218"/>
      <c r="AO123" s="218"/>
      <c r="AP123" s="218"/>
      <c r="AQ123" s="218"/>
      <c r="AR123" s="218"/>
      <c r="AS123" s="11"/>
      <c r="AT123" s="11"/>
      <c r="AU123" s="11"/>
      <c r="AV123" s="218"/>
      <c r="AW123" s="218"/>
      <c r="AX123" s="218"/>
      <c r="AY123" s="218"/>
      <c r="AZ123" s="218"/>
      <c r="BA123" s="11"/>
      <c r="BB123" s="11"/>
      <c r="BC123" s="11"/>
      <c r="BD123" s="218"/>
      <c r="BH123" s="218"/>
      <c r="BI123" s="218"/>
      <c r="BJ123" s="218"/>
      <c r="BK123" s="218"/>
      <c r="BL123" s="218"/>
      <c r="BM123" s="218"/>
      <c r="BN123" s="218"/>
      <c r="BO123" s="218"/>
      <c r="BP123" s="218"/>
      <c r="BQ123" s="218"/>
      <c r="BR123" s="218"/>
      <c r="BS123" s="218"/>
      <c r="BT123" s="218"/>
      <c r="BU123" s="218"/>
      <c r="BV123" s="218"/>
      <c r="BW123" s="218"/>
      <c r="BX123" s="218"/>
      <c r="CB123" s="218"/>
      <c r="CF123" s="218"/>
      <c r="CG123" s="218"/>
      <c r="CH123" s="218"/>
      <c r="CI123" s="218"/>
      <c r="CJ123" s="218"/>
      <c r="CK123" s="65"/>
      <c r="CL123" s="65"/>
      <c r="CM123" s="65"/>
      <c r="CN123" s="231"/>
      <c r="CR123" s="218"/>
      <c r="CV123" s="218"/>
    </row>
    <row r="124" spans="2:100" s="10" customFormat="1" x14ac:dyDescent="0.25">
      <c r="B124" s="12"/>
      <c r="C124" s="12"/>
      <c r="D124" s="11"/>
      <c r="E124" s="11"/>
      <c r="F124" s="11"/>
      <c r="G124" s="11"/>
      <c r="H124" s="218"/>
      <c r="I124" s="11"/>
      <c r="J124" s="11"/>
      <c r="K124" s="11"/>
      <c r="L124" s="218"/>
      <c r="M124" s="11"/>
      <c r="N124" s="11"/>
      <c r="O124" s="11"/>
      <c r="P124" s="218"/>
      <c r="Q124" s="11"/>
      <c r="R124" s="11"/>
      <c r="S124" s="11"/>
      <c r="T124" s="218"/>
      <c r="U124" s="11"/>
      <c r="V124" s="11"/>
      <c r="W124" s="11"/>
      <c r="X124" s="218"/>
      <c r="Y124" s="218"/>
      <c r="Z124" s="218"/>
      <c r="AA124" s="218"/>
      <c r="AB124" s="218"/>
      <c r="AC124" s="218"/>
      <c r="AD124" s="218"/>
      <c r="AE124" s="218"/>
      <c r="AF124" s="218"/>
      <c r="AG124" s="218"/>
      <c r="AH124" s="218"/>
      <c r="AI124" s="218"/>
      <c r="AJ124" s="218"/>
      <c r="AK124" s="218"/>
      <c r="AL124" s="218"/>
      <c r="AM124" s="218"/>
      <c r="AN124" s="218"/>
      <c r="AO124" s="218"/>
      <c r="AP124" s="218"/>
      <c r="AQ124" s="218"/>
      <c r="AR124" s="218"/>
      <c r="AS124" s="11"/>
      <c r="AT124" s="11"/>
      <c r="AU124" s="11"/>
      <c r="AV124" s="218"/>
      <c r="AW124" s="218"/>
      <c r="AX124" s="218"/>
      <c r="AY124" s="218"/>
      <c r="AZ124" s="218"/>
      <c r="BA124" s="11"/>
      <c r="BB124" s="11"/>
      <c r="BC124" s="11"/>
      <c r="BD124" s="218"/>
      <c r="BH124" s="218"/>
      <c r="BI124" s="218"/>
      <c r="BJ124" s="218"/>
      <c r="BK124" s="218"/>
      <c r="BL124" s="218"/>
      <c r="BM124" s="218"/>
      <c r="BN124" s="218"/>
      <c r="BO124" s="218"/>
      <c r="BP124" s="218"/>
      <c r="BQ124" s="218"/>
      <c r="BR124" s="218"/>
      <c r="BS124" s="218"/>
      <c r="BT124" s="218"/>
      <c r="BU124" s="218"/>
      <c r="BV124" s="218"/>
      <c r="BW124" s="218"/>
      <c r="BX124" s="218"/>
      <c r="CB124" s="218"/>
      <c r="CF124" s="218"/>
      <c r="CG124" s="218"/>
      <c r="CH124" s="218"/>
      <c r="CI124" s="218"/>
      <c r="CJ124" s="218"/>
      <c r="CK124" s="65"/>
      <c r="CL124" s="65"/>
      <c r="CM124" s="65"/>
      <c r="CN124" s="231"/>
      <c r="CR124" s="218"/>
      <c r="CV124" s="218"/>
    </row>
    <row r="125" spans="2:100" s="10" customFormat="1" x14ac:dyDescent="0.25">
      <c r="B125" s="12"/>
      <c r="C125" s="12"/>
      <c r="D125" s="11"/>
      <c r="E125" s="11"/>
      <c r="F125" s="11"/>
      <c r="G125" s="11"/>
      <c r="H125" s="218"/>
      <c r="I125" s="11"/>
      <c r="J125" s="11"/>
      <c r="K125" s="11"/>
      <c r="L125" s="218"/>
      <c r="M125" s="11"/>
      <c r="N125" s="11"/>
      <c r="O125" s="11"/>
      <c r="P125" s="218"/>
      <c r="Q125" s="11"/>
      <c r="R125" s="11"/>
      <c r="S125" s="11"/>
      <c r="T125" s="218"/>
      <c r="U125" s="11"/>
      <c r="V125" s="11"/>
      <c r="W125" s="11"/>
      <c r="X125" s="218"/>
      <c r="Y125" s="218"/>
      <c r="Z125" s="218"/>
      <c r="AA125" s="218"/>
      <c r="AB125" s="218"/>
      <c r="AC125" s="218"/>
      <c r="AD125" s="218"/>
      <c r="AE125" s="218"/>
      <c r="AF125" s="218"/>
      <c r="AG125" s="218"/>
      <c r="AH125" s="218"/>
      <c r="AI125" s="218"/>
      <c r="AJ125" s="218"/>
      <c r="AK125" s="218"/>
      <c r="AL125" s="218"/>
      <c r="AM125" s="218"/>
      <c r="AN125" s="218"/>
      <c r="AO125" s="218"/>
      <c r="AP125" s="218"/>
      <c r="AQ125" s="218"/>
      <c r="AR125" s="218"/>
      <c r="AS125" s="11"/>
      <c r="AT125" s="11"/>
      <c r="AU125" s="11"/>
      <c r="AV125" s="218"/>
      <c r="AW125" s="218"/>
      <c r="AX125" s="218"/>
      <c r="AY125" s="218"/>
      <c r="AZ125" s="218"/>
      <c r="BA125" s="11"/>
      <c r="BB125" s="11"/>
      <c r="BC125" s="11"/>
      <c r="BD125" s="218"/>
      <c r="BH125" s="218"/>
      <c r="BI125" s="218"/>
      <c r="BJ125" s="218"/>
      <c r="BK125" s="218"/>
      <c r="BL125" s="218"/>
      <c r="BM125" s="218"/>
      <c r="BN125" s="218"/>
      <c r="BO125" s="218"/>
      <c r="BP125" s="218"/>
      <c r="BQ125" s="218"/>
      <c r="BR125" s="218"/>
      <c r="BS125" s="218"/>
      <c r="BT125" s="218"/>
      <c r="BU125" s="218"/>
      <c r="BV125" s="218"/>
      <c r="BW125" s="218"/>
      <c r="BX125" s="218"/>
      <c r="CB125" s="218"/>
      <c r="CF125" s="218"/>
      <c r="CG125" s="218"/>
      <c r="CH125" s="218"/>
      <c r="CI125" s="218"/>
      <c r="CJ125" s="218"/>
      <c r="CK125" s="65"/>
      <c r="CL125" s="65"/>
      <c r="CM125" s="65"/>
      <c r="CN125" s="231"/>
      <c r="CR125" s="218"/>
      <c r="CV125" s="218"/>
    </row>
    <row r="126" spans="2:100" s="10" customFormat="1" x14ac:dyDescent="0.25">
      <c r="B126" s="12"/>
      <c r="C126" s="12"/>
      <c r="D126" s="11"/>
      <c r="E126" s="11"/>
      <c r="F126" s="11"/>
      <c r="G126" s="11"/>
      <c r="H126" s="218"/>
      <c r="I126" s="11"/>
      <c r="J126" s="11"/>
      <c r="K126" s="11"/>
      <c r="L126" s="218"/>
      <c r="M126" s="11"/>
      <c r="N126" s="11"/>
      <c r="O126" s="11"/>
      <c r="P126" s="218"/>
      <c r="Q126" s="11"/>
      <c r="R126" s="11"/>
      <c r="S126" s="11"/>
      <c r="T126" s="218"/>
      <c r="U126" s="11"/>
      <c r="V126" s="11"/>
      <c r="W126" s="11"/>
      <c r="X126" s="218"/>
      <c r="Y126" s="218"/>
      <c r="Z126" s="218"/>
      <c r="AA126" s="218"/>
      <c r="AB126" s="218"/>
      <c r="AC126" s="218"/>
      <c r="AD126" s="218"/>
      <c r="AE126" s="218"/>
      <c r="AF126" s="218"/>
      <c r="AG126" s="218"/>
      <c r="AH126" s="218"/>
      <c r="AI126" s="218"/>
      <c r="AJ126" s="218"/>
      <c r="AK126" s="218"/>
      <c r="AL126" s="218"/>
      <c r="AM126" s="218"/>
      <c r="AN126" s="218"/>
      <c r="AO126" s="218"/>
      <c r="AP126" s="218"/>
      <c r="AQ126" s="218"/>
      <c r="AR126" s="218"/>
      <c r="AS126" s="11"/>
      <c r="AT126" s="11"/>
      <c r="AU126" s="11"/>
      <c r="AV126" s="218"/>
      <c r="AW126" s="218"/>
      <c r="AX126" s="218"/>
      <c r="AY126" s="218"/>
      <c r="AZ126" s="218"/>
      <c r="BA126" s="11"/>
      <c r="BB126" s="11"/>
      <c r="BC126" s="11"/>
      <c r="BD126" s="218"/>
      <c r="BH126" s="218"/>
      <c r="BI126" s="218"/>
      <c r="BJ126" s="218"/>
      <c r="BK126" s="218"/>
      <c r="BL126" s="218"/>
      <c r="BM126" s="218"/>
      <c r="BN126" s="218"/>
      <c r="BO126" s="218"/>
      <c r="BP126" s="218"/>
      <c r="BQ126" s="218"/>
      <c r="BR126" s="218"/>
      <c r="BS126" s="218"/>
      <c r="BT126" s="218"/>
      <c r="BU126" s="218"/>
      <c r="BV126" s="218"/>
      <c r="BW126" s="218"/>
      <c r="BX126" s="218"/>
      <c r="CB126" s="218"/>
      <c r="CF126" s="218"/>
      <c r="CG126" s="218"/>
      <c r="CH126" s="218"/>
      <c r="CI126" s="218"/>
      <c r="CJ126" s="218"/>
      <c r="CK126" s="65"/>
      <c r="CL126" s="65"/>
      <c r="CM126" s="65"/>
      <c r="CN126" s="231"/>
      <c r="CR126" s="218"/>
      <c r="CV126" s="218"/>
    </row>
    <row r="127" spans="2:100" s="10" customFormat="1" x14ac:dyDescent="0.25">
      <c r="B127" s="12"/>
      <c r="C127" s="12"/>
      <c r="D127" s="11"/>
      <c r="E127" s="11"/>
      <c r="F127" s="11"/>
      <c r="G127" s="11"/>
      <c r="H127" s="218"/>
      <c r="I127" s="11"/>
      <c r="J127" s="11"/>
      <c r="K127" s="11"/>
      <c r="L127" s="218"/>
      <c r="M127" s="11"/>
      <c r="N127" s="11"/>
      <c r="O127" s="11"/>
      <c r="P127" s="218"/>
      <c r="Q127" s="11"/>
      <c r="R127" s="11"/>
      <c r="S127" s="11"/>
      <c r="T127" s="218"/>
      <c r="U127" s="11"/>
      <c r="V127" s="11"/>
      <c r="W127" s="11"/>
      <c r="X127" s="218"/>
      <c r="Y127" s="218"/>
      <c r="Z127" s="218"/>
      <c r="AA127" s="218"/>
      <c r="AB127" s="218"/>
      <c r="AC127" s="218"/>
      <c r="AD127" s="218"/>
      <c r="AE127" s="218"/>
      <c r="AF127" s="218"/>
      <c r="AG127" s="218"/>
      <c r="AH127" s="218"/>
      <c r="AI127" s="218"/>
      <c r="AJ127" s="218"/>
      <c r="AK127" s="218"/>
      <c r="AL127" s="218"/>
      <c r="AM127" s="218"/>
      <c r="AN127" s="218"/>
      <c r="AO127" s="218"/>
      <c r="AP127" s="218"/>
      <c r="AQ127" s="218"/>
      <c r="AR127" s="218"/>
      <c r="AS127" s="11"/>
      <c r="AT127" s="11"/>
      <c r="AU127" s="11"/>
      <c r="AV127" s="218"/>
      <c r="AW127" s="218"/>
      <c r="AX127" s="218"/>
      <c r="AY127" s="218"/>
      <c r="AZ127" s="218"/>
      <c r="BA127" s="11"/>
      <c r="BB127" s="11"/>
      <c r="BC127" s="11"/>
      <c r="BD127" s="218"/>
      <c r="BH127" s="218"/>
      <c r="BI127" s="218"/>
      <c r="BJ127" s="218"/>
      <c r="BK127" s="218"/>
      <c r="BL127" s="218"/>
      <c r="BM127" s="218"/>
      <c r="BN127" s="218"/>
      <c r="BO127" s="218"/>
      <c r="BP127" s="218"/>
      <c r="BQ127" s="218"/>
      <c r="BR127" s="218"/>
      <c r="BS127" s="218"/>
      <c r="BT127" s="218"/>
      <c r="BU127" s="218"/>
      <c r="BV127" s="218"/>
      <c r="BW127" s="218"/>
      <c r="BX127" s="218"/>
      <c r="CB127" s="218"/>
      <c r="CF127" s="218"/>
      <c r="CG127" s="218"/>
      <c r="CH127" s="218"/>
      <c r="CI127" s="218"/>
      <c r="CJ127" s="218"/>
      <c r="CK127" s="65"/>
      <c r="CL127" s="65"/>
      <c r="CM127" s="65"/>
      <c r="CN127" s="231"/>
      <c r="CR127" s="218"/>
      <c r="CV127" s="218"/>
    </row>
    <row r="128" spans="2:100" s="10" customFormat="1" x14ac:dyDescent="0.25">
      <c r="B128" s="12"/>
      <c r="C128" s="12"/>
      <c r="D128" s="11"/>
      <c r="E128" s="11"/>
      <c r="F128" s="11"/>
      <c r="G128" s="11"/>
      <c r="H128" s="218"/>
      <c r="I128" s="11"/>
      <c r="J128" s="11"/>
      <c r="K128" s="11"/>
      <c r="L128" s="218"/>
      <c r="M128" s="11"/>
      <c r="N128" s="11"/>
      <c r="O128" s="11"/>
      <c r="P128" s="218"/>
      <c r="Q128" s="11"/>
      <c r="R128" s="11"/>
      <c r="S128" s="11"/>
      <c r="T128" s="218"/>
      <c r="U128" s="11"/>
      <c r="V128" s="11"/>
      <c r="W128" s="11"/>
      <c r="X128" s="218"/>
      <c r="Y128" s="218"/>
      <c r="Z128" s="218"/>
      <c r="AA128" s="218"/>
      <c r="AB128" s="218"/>
      <c r="AC128" s="218"/>
      <c r="AD128" s="218"/>
      <c r="AE128" s="218"/>
      <c r="AF128" s="218"/>
      <c r="AG128" s="218"/>
      <c r="AH128" s="218"/>
      <c r="AI128" s="218"/>
      <c r="AJ128" s="218"/>
      <c r="AK128" s="218"/>
      <c r="AL128" s="218"/>
      <c r="AM128" s="218"/>
      <c r="AN128" s="218"/>
      <c r="AO128" s="218"/>
      <c r="AP128" s="218"/>
      <c r="AQ128" s="218"/>
      <c r="AR128" s="218"/>
      <c r="AS128" s="11"/>
      <c r="AT128" s="11"/>
      <c r="AU128" s="11"/>
      <c r="AV128" s="218"/>
      <c r="AW128" s="218"/>
      <c r="AX128" s="218"/>
      <c r="AY128" s="218"/>
      <c r="AZ128" s="218"/>
      <c r="BA128" s="11"/>
      <c r="BB128" s="11"/>
      <c r="BC128" s="11"/>
      <c r="BD128" s="218"/>
      <c r="BH128" s="218"/>
      <c r="BI128" s="218"/>
      <c r="BJ128" s="218"/>
      <c r="BK128" s="218"/>
      <c r="BL128" s="218"/>
      <c r="BM128" s="218"/>
      <c r="BN128" s="218"/>
      <c r="BO128" s="218"/>
      <c r="BP128" s="218"/>
      <c r="BQ128" s="218"/>
      <c r="BR128" s="218"/>
      <c r="BS128" s="218"/>
      <c r="BT128" s="218"/>
      <c r="BU128" s="218"/>
      <c r="BV128" s="218"/>
      <c r="BW128" s="218"/>
      <c r="BX128" s="218"/>
      <c r="CB128" s="218"/>
      <c r="CF128" s="218"/>
      <c r="CG128" s="218"/>
      <c r="CH128" s="218"/>
      <c r="CI128" s="218"/>
      <c r="CJ128" s="218"/>
      <c r="CK128" s="65"/>
      <c r="CL128" s="65"/>
      <c r="CM128" s="65"/>
      <c r="CN128" s="231"/>
      <c r="CR128" s="218"/>
      <c r="CV128" s="218"/>
    </row>
    <row r="129" spans="2:100" s="10" customFormat="1" x14ac:dyDescent="0.25">
      <c r="B129" s="12"/>
      <c r="C129" s="12"/>
      <c r="D129" s="11"/>
      <c r="E129" s="11"/>
      <c r="F129" s="11"/>
      <c r="G129" s="11"/>
      <c r="H129" s="218"/>
      <c r="I129" s="11"/>
      <c r="J129" s="11"/>
      <c r="K129" s="11"/>
      <c r="L129" s="218"/>
      <c r="M129" s="11"/>
      <c r="N129" s="11"/>
      <c r="O129" s="11"/>
      <c r="P129" s="218"/>
      <c r="Q129" s="11"/>
      <c r="R129" s="11"/>
      <c r="S129" s="11"/>
      <c r="T129" s="218"/>
      <c r="U129" s="11"/>
      <c r="V129" s="11"/>
      <c r="W129" s="11"/>
      <c r="X129" s="218"/>
      <c r="Y129" s="218"/>
      <c r="Z129" s="218"/>
      <c r="AA129" s="218"/>
      <c r="AB129" s="218"/>
      <c r="AC129" s="218"/>
      <c r="AD129" s="218"/>
      <c r="AE129" s="218"/>
      <c r="AF129" s="218"/>
      <c r="AG129" s="218"/>
      <c r="AH129" s="218"/>
      <c r="AI129" s="218"/>
      <c r="AJ129" s="218"/>
      <c r="AK129" s="218"/>
      <c r="AL129" s="218"/>
      <c r="AM129" s="218"/>
      <c r="AN129" s="218"/>
      <c r="AO129" s="218"/>
      <c r="AP129" s="218"/>
      <c r="AQ129" s="218"/>
      <c r="AR129" s="218"/>
      <c r="AS129" s="11"/>
      <c r="AT129" s="11"/>
      <c r="AU129" s="11"/>
      <c r="AV129" s="218"/>
      <c r="AW129" s="218"/>
      <c r="AX129" s="218"/>
      <c r="AY129" s="218"/>
      <c r="AZ129" s="218"/>
      <c r="BA129" s="11"/>
      <c r="BB129" s="11"/>
      <c r="BC129" s="11"/>
      <c r="BD129" s="218"/>
      <c r="BH129" s="218"/>
      <c r="BI129" s="218"/>
      <c r="BJ129" s="218"/>
      <c r="BK129" s="218"/>
      <c r="BL129" s="218"/>
      <c r="BM129" s="218"/>
      <c r="BN129" s="218"/>
      <c r="BO129" s="218"/>
      <c r="BP129" s="218"/>
      <c r="BQ129" s="218"/>
      <c r="BR129" s="218"/>
      <c r="BS129" s="218"/>
      <c r="BT129" s="218"/>
      <c r="BU129" s="218"/>
      <c r="BV129" s="218"/>
      <c r="BW129" s="218"/>
      <c r="BX129" s="218"/>
      <c r="CB129" s="218"/>
      <c r="CF129" s="218"/>
      <c r="CG129" s="218"/>
      <c r="CH129" s="218"/>
      <c r="CI129" s="218"/>
      <c r="CJ129" s="218"/>
      <c r="CK129" s="65"/>
      <c r="CL129" s="65"/>
      <c r="CM129" s="65"/>
      <c r="CN129" s="231"/>
      <c r="CR129" s="218"/>
      <c r="CV129" s="218"/>
    </row>
    <row r="130" spans="2:100" s="10" customFormat="1" x14ac:dyDescent="0.25">
      <c r="B130" s="12"/>
      <c r="C130" s="12"/>
      <c r="D130" s="11"/>
      <c r="E130" s="11"/>
      <c r="F130" s="11"/>
      <c r="G130" s="11"/>
      <c r="H130" s="218"/>
      <c r="I130" s="11"/>
      <c r="J130" s="11"/>
      <c r="K130" s="11"/>
      <c r="L130" s="218"/>
      <c r="M130" s="11"/>
      <c r="N130" s="11"/>
      <c r="O130" s="11"/>
      <c r="P130" s="218"/>
      <c r="Q130" s="11"/>
      <c r="R130" s="11"/>
      <c r="S130" s="11"/>
      <c r="T130" s="218"/>
      <c r="U130" s="11"/>
      <c r="V130" s="11"/>
      <c r="W130" s="11"/>
      <c r="X130" s="218"/>
      <c r="Y130" s="218"/>
      <c r="Z130" s="218"/>
      <c r="AA130" s="218"/>
      <c r="AB130" s="218"/>
      <c r="AC130" s="218"/>
      <c r="AD130" s="218"/>
      <c r="AE130" s="218"/>
      <c r="AF130" s="218"/>
      <c r="AG130" s="218"/>
      <c r="AH130" s="218"/>
      <c r="AI130" s="218"/>
      <c r="AJ130" s="218"/>
      <c r="AK130" s="218"/>
      <c r="AL130" s="218"/>
      <c r="AM130" s="218"/>
      <c r="AN130" s="218"/>
      <c r="AO130" s="218"/>
      <c r="AP130" s="218"/>
      <c r="AQ130" s="218"/>
      <c r="AR130" s="218"/>
      <c r="AS130" s="11"/>
      <c r="AT130" s="11"/>
      <c r="AU130" s="11"/>
      <c r="AV130" s="218"/>
      <c r="AW130" s="218"/>
      <c r="AX130" s="218"/>
      <c r="AY130" s="218"/>
      <c r="AZ130" s="218"/>
      <c r="BA130" s="11"/>
      <c r="BB130" s="11"/>
      <c r="BC130" s="11"/>
      <c r="BD130" s="218"/>
      <c r="BH130" s="218"/>
      <c r="BI130" s="218"/>
      <c r="BJ130" s="218"/>
      <c r="BK130" s="218"/>
      <c r="BL130" s="218"/>
      <c r="BM130" s="218"/>
      <c r="BN130" s="218"/>
      <c r="BO130" s="218"/>
      <c r="BP130" s="218"/>
      <c r="BQ130" s="218"/>
      <c r="BR130" s="218"/>
      <c r="BS130" s="218"/>
      <c r="BT130" s="218"/>
      <c r="BU130" s="218"/>
      <c r="BV130" s="218"/>
      <c r="BW130" s="218"/>
      <c r="BX130" s="218"/>
      <c r="CB130" s="218"/>
      <c r="CF130" s="218"/>
      <c r="CG130" s="218"/>
      <c r="CH130" s="218"/>
      <c r="CI130" s="218"/>
      <c r="CJ130" s="218"/>
      <c r="CK130" s="65"/>
      <c r="CL130" s="65"/>
      <c r="CM130" s="65"/>
      <c r="CN130" s="231"/>
      <c r="CR130" s="218"/>
      <c r="CV130" s="218"/>
    </row>
    <row r="131" spans="2:100" s="10" customFormat="1" x14ac:dyDescent="0.25">
      <c r="B131" s="12"/>
      <c r="C131" s="12"/>
      <c r="D131" s="11"/>
      <c r="E131" s="11"/>
      <c r="F131" s="11"/>
      <c r="G131" s="11"/>
      <c r="H131" s="218"/>
      <c r="I131" s="11"/>
      <c r="J131" s="11"/>
      <c r="K131" s="11"/>
      <c r="L131" s="218"/>
      <c r="M131" s="11"/>
      <c r="N131" s="11"/>
      <c r="O131" s="11"/>
      <c r="P131" s="218"/>
      <c r="Q131" s="11"/>
      <c r="R131" s="11"/>
      <c r="S131" s="11"/>
      <c r="T131" s="218"/>
      <c r="U131" s="11"/>
      <c r="V131" s="11"/>
      <c r="W131" s="11"/>
      <c r="X131" s="218"/>
      <c r="Y131" s="218"/>
      <c r="Z131" s="218"/>
      <c r="AA131" s="218"/>
      <c r="AB131" s="218"/>
      <c r="AC131" s="218"/>
      <c r="AD131" s="218"/>
      <c r="AE131" s="218"/>
      <c r="AF131" s="218"/>
      <c r="AG131" s="218"/>
      <c r="AH131" s="218"/>
      <c r="AI131" s="218"/>
      <c r="AJ131" s="218"/>
      <c r="AK131" s="218"/>
      <c r="AL131" s="218"/>
      <c r="AM131" s="218"/>
      <c r="AN131" s="218"/>
      <c r="AO131" s="218"/>
      <c r="AP131" s="218"/>
      <c r="AQ131" s="218"/>
      <c r="AR131" s="218"/>
      <c r="AS131" s="11"/>
      <c r="AT131" s="11"/>
      <c r="AU131" s="11"/>
      <c r="AV131" s="218"/>
      <c r="AW131" s="218"/>
      <c r="AX131" s="218"/>
      <c r="AY131" s="218"/>
      <c r="AZ131" s="218"/>
      <c r="BA131" s="11"/>
      <c r="BB131" s="11"/>
      <c r="BC131" s="11"/>
      <c r="BD131" s="218"/>
      <c r="BH131" s="218"/>
      <c r="BI131" s="218"/>
      <c r="BJ131" s="218"/>
      <c r="BK131" s="218"/>
      <c r="BL131" s="218"/>
      <c r="BM131" s="218"/>
      <c r="BN131" s="218"/>
      <c r="BO131" s="218"/>
      <c r="BP131" s="218"/>
      <c r="BQ131" s="218"/>
      <c r="BR131" s="218"/>
      <c r="BS131" s="218"/>
      <c r="BT131" s="218"/>
      <c r="BU131" s="218"/>
      <c r="BV131" s="218"/>
      <c r="BW131" s="218"/>
      <c r="BX131" s="218"/>
      <c r="CB131" s="218"/>
      <c r="CF131" s="218"/>
      <c r="CG131" s="218"/>
      <c r="CH131" s="218"/>
      <c r="CI131" s="218"/>
      <c r="CJ131" s="218"/>
      <c r="CK131" s="65"/>
      <c r="CL131" s="65"/>
      <c r="CM131" s="65"/>
      <c r="CN131" s="231"/>
      <c r="CR131" s="218"/>
      <c r="CV131" s="218"/>
    </row>
    <row r="132" spans="2:100" s="10" customFormat="1" x14ac:dyDescent="0.25">
      <c r="B132" s="12"/>
      <c r="C132" s="12"/>
      <c r="D132" s="11"/>
      <c r="E132" s="11"/>
      <c r="F132" s="11"/>
      <c r="G132" s="11"/>
      <c r="H132" s="218"/>
      <c r="I132" s="11"/>
      <c r="J132" s="11"/>
      <c r="K132" s="11"/>
      <c r="L132" s="218"/>
      <c r="M132" s="11"/>
      <c r="N132" s="11"/>
      <c r="O132" s="11"/>
      <c r="P132" s="218"/>
      <c r="Q132" s="11"/>
      <c r="R132" s="11"/>
      <c r="S132" s="11"/>
      <c r="T132" s="218"/>
      <c r="U132" s="11"/>
      <c r="V132" s="11"/>
      <c r="W132" s="11"/>
      <c r="X132" s="218"/>
      <c r="Y132" s="218"/>
      <c r="Z132" s="218"/>
      <c r="AA132" s="218"/>
      <c r="AB132" s="218"/>
      <c r="AC132" s="218"/>
      <c r="AD132" s="218"/>
      <c r="AE132" s="218"/>
      <c r="AF132" s="218"/>
      <c r="AG132" s="218"/>
      <c r="AH132" s="218"/>
      <c r="AI132" s="218"/>
      <c r="AJ132" s="218"/>
      <c r="AK132" s="218"/>
      <c r="AL132" s="218"/>
      <c r="AM132" s="218"/>
      <c r="AN132" s="218"/>
      <c r="AO132" s="218"/>
      <c r="AP132" s="218"/>
      <c r="AQ132" s="218"/>
      <c r="AR132" s="218"/>
      <c r="AS132" s="11"/>
      <c r="AT132" s="11"/>
      <c r="AU132" s="11"/>
      <c r="AV132" s="218"/>
      <c r="AW132" s="218"/>
      <c r="AX132" s="218"/>
      <c r="AY132" s="218"/>
      <c r="AZ132" s="218"/>
      <c r="BA132" s="11"/>
      <c r="BB132" s="11"/>
      <c r="BC132" s="11"/>
      <c r="BD132" s="218"/>
      <c r="BH132" s="218"/>
      <c r="BI132" s="218"/>
      <c r="BJ132" s="218"/>
      <c r="BK132" s="218"/>
      <c r="BL132" s="218"/>
      <c r="BM132" s="218"/>
      <c r="BN132" s="218"/>
      <c r="BO132" s="218"/>
      <c r="BP132" s="218"/>
      <c r="BQ132" s="218"/>
      <c r="BR132" s="218"/>
      <c r="BS132" s="218"/>
      <c r="BT132" s="218"/>
      <c r="BU132" s="218"/>
      <c r="BV132" s="218"/>
      <c r="BW132" s="218"/>
      <c r="BX132" s="218"/>
      <c r="CB132" s="218"/>
      <c r="CF132" s="218"/>
      <c r="CG132" s="218"/>
      <c r="CH132" s="218"/>
      <c r="CI132" s="218"/>
      <c r="CJ132" s="218"/>
      <c r="CK132" s="65"/>
      <c r="CL132" s="65"/>
      <c r="CM132" s="65"/>
      <c r="CN132" s="231"/>
      <c r="CR132" s="218"/>
      <c r="CV132" s="218"/>
    </row>
    <row r="133" spans="2:100" s="10" customFormat="1" x14ac:dyDescent="0.25">
      <c r="B133" s="12"/>
      <c r="C133" s="12"/>
      <c r="D133" s="11"/>
      <c r="E133" s="11"/>
      <c r="F133" s="11"/>
      <c r="G133" s="11"/>
      <c r="H133" s="218"/>
      <c r="I133" s="11"/>
      <c r="J133" s="11"/>
      <c r="K133" s="11"/>
      <c r="L133" s="218"/>
      <c r="M133" s="11"/>
      <c r="N133" s="11"/>
      <c r="O133" s="11"/>
      <c r="P133" s="218"/>
      <c r="Q133" s="11"/>
      <c r="R133" s="11"/>
      <c r="S133" s="11"/>
      <c r="T133" s="218"/>
      <c r="U133" s="11"/>
      <c r="V133" s="11"/>
      <c r="W133" s="11"/>
      <c r="X133" s="218"/>
      <c r="Y133" s="218"/>
      <c r="Z133" s="218"/>
      <c r="AA133" s="218"/>
      <c r="AB133" s="218"/>
      <c r="AC133" s="218"/>
      <c r="AD133" s="218"/>
      <c r="AE133" s="218"/>
      <c r="AF133" s="218"/>
      <c r="AG133" s="218"/>
      <c r="AH133" s="218"/>
      <c r="AI133" s="218"/>
      <c r="AJ133" s="218"/>
      <c r="AK133" s="218"/>
      <c r="AL133" s="218"/>
      <c r="AM133" s="218"/>
      <c r="AN133" s="218"/>
      <c r="AO133" s="218"/>
      <c r="AP133" s="218"/>
      <c r="AQ133" s="218"/>
      <c r="AR133" s="218"/>
      <c r="AS133" s="11"/>
      <c r="AT133" s="11"/>
      <c r="AU133" s="11"/>
      <c r="AV133" s="218"/>
      <c r="AW133" s="218"/>
      <c r="AX133" s="218"/>
      <c r="AY133" s="218"/>
      <c r="AZ133" s="218"/>
      <c r="BA133" s="11"/>
      <c r="BB133" s="11"/>
      <c r="BC133" s="11"/>
      <c r="BD133" s="218"/>
      <c r="BH133" s="218"/>
      <c r="BI133" s="218"/>
      <c r="BJ133" s="218"/>
      <c r="BK133" s="218"/>
      <c r="BL133" s="218"/>
      <c r="BM133" s="218"/>
      <c r="BN133" s="218"/>
      <c r="BO133" s="218"/>
      <c r="BP133" s="218"/>
      <c r="BQ133" s="218"/>
      <c r="BR133" s="218"/>
      <c r="BS133" s="218"/>
      <c r="BT133" s="218"/>
      <c r="BU133" s="218"/>
      <c r="BV133" s="218"/>
      <c r="BW133" s="218"/>
      <c r="BX133" s="218"/>
      <c r="CB133" s="218"/>
      <c r="CF133" s="218"/>
      <c r="CG133" s="218"/>
      <c r="CH133" s="218"/>
      <c r="CI133" s="218"/>
      <c r="CJ133" s="218"/>
      <c r="CK133" s="65"/>
      <c r="CL133" s="65"/>
      <c r="CM133" s="65"/>
      <c r="CN133" s="231"/>
      <c r="CR133" s="218"/>
      <c r="CV133" s="218"/>
    </row>
    <row r="134" spans="2:100" s="10" customFormat="1" x14ac:dyDescent="0.25">
      <c r="B134" s="12"/>
      <c r="C134" s="12"/>
      <c r="D134" s="11"/>
      <c r="E134" s="11"/>
      <c r="F134" s="11"/>
      <c r="G134" s="11"/>
      <c r="H134" s="218"/>
      <c r="I134" s="11"/>
      <c r="J134" s="11"/>
      <c r="K134" s="11"/>
      <c r="L134" s="218"/>
      <c r="M134" s="11"/>
      <c r="N134" s="11"/>
      <c r="O134" s="11"/>
      <c r="P134" s="218"/>
      <c r="Q134" s="11"/>
      <c r="R134" s="11"/>
      <c r="S134" s="11"/>
      <c r="T134" s="218"/>
      <c r="U134" s="11"/>
      <c r="V134" s="11"/>
      <c r="W134" s="11"/>
      <c r="X134" s="218"/>
      <c r="Y134" s="218"/>
      <c r="Z134" s="218"/>
      <c r="AA134" s="218"/>
      <c r="AB134" s="218"/>
      <c r="AC134" s="218"/>
      <c r="AD134" s="218"/>
      <c r="AE134" s="218"/>
      <c r="AF134" s="218"/>
      <c r="AG134" s="218"/>
      <c r="AH134" s="218"/>
      <c r="AI134" s="218"/>
      <c r="AJ134" s="218"/>
      <c r="AK134" s="218"/>
      <c r="AL134" s="218"/>
      <c r="AM134" s="218"/>
      <c r="AN134" s="218"/>
      <c r="AO134" s="218"/>
      <c r="AP134" s="218"/>
      <c r="AQ134" s="218"/>
      <c r="AR134" s="218"/>
      <c r="AS134" s="11"/>
      <c r="AT134" s="11"/>
      <c r="AU134" s="11"/>
      <c r="AV134" s="218"/>
      <c r="AW134" s="218"/>
      <c r="AX134" s="218"/>
      <c r="AY134" s="218"/>
      <c r="AZ134" s="218"/>
      <c r="BA134" s="11"/>
      <c r="BB134" s="11"/>
      <c r="BC134" s="11"/>
      <c r="BD134" s="218"/>
      <c r="BH134" s="218"/>
      <c r="BI134" s="218"/>
      <c r="BJ134" s="218"/>
      <c r="BK134" s="218"/>
      <c r="BL134" s="218"/>
      <c r="BM134" s="218"/>
      <c r="BN134" s="218"/>
      <c r="BO134" s="218"/>
      <c r="BP134" s="218"/>
      <c r="BQ134" s="218"/>
      <c r="BR134" s="218"/>
      <c r="BS134" s="218"/>
      <c r="BT134" s="218"/>
      <c r="BU134" s="218"/>
      <c r="BV134" s="218"/>
      <c r="BW134" s="218"/>
      <c r="BX134" s="218"/>
      <c r="CB134" s="218"/>
      <c r="CF134" s="218"/>
      <c r="CG134" s="218"/>
      <c r="CH134" s="218"/>
      <c r="CI134" s="218"/>
      <c r="CJ134" s="218"/>
      <c r="CK134" s="65"/>
      <c r="CL134" s="65"/>
      <c r="CM134" s="65"/>
      <c r="CN134" s="231"/>
      <c r="CR134" s="218"/>
      <c r="CV134" s="218"/>
    </row>
    <row r="135" spans="2:100" s="10" customFormat="1" x14ac:dyDescent="0.25">
      <c r="B135" s="12"/>
      <c r="C135" s="12"/>
      <c r="D135" s="11"/>
      <c r="E135" s="11"/>
      <c r="F135" s="11"/>
      <c r="G135" s="11"/>
      <c r="H135" s="218"/>
      <c r="I135" s="11"/>
      <c r="J135" s="11"/>
      <c r="K135" s="11"/>
      <c r="L135" s="218"/>
      <c r="M135" s="11"/>
      <c r="N135" s="11"/>
      <c r="O135" s="11"/>
      <c r="P135" s="218"/>
      <c r="Q135" s="11"/>
      <c r="R135" s="11"/>
      <c r="S135" s="11"/>
      <c r="T135" s="218"/>
      <c r="U135" s="11"/>
      <c r="V135" s="11"/>
      <c r="W135" s="11"/>
      <c r="X135" s="218"/>
      <c r="Y135" s="218"/>
      <c r="Z135" s="218"/>
      <c r="AA135" s="218"/>
      <c r="AB135" s="218"/>
      <c r="AC135" s="218"/>
      <c r="AD135" s="218"/>
      <c r="AE135" s="218"/>
      <c r="AF135" s="218"/>
      <c r="AG135" s="218"/>
      <c r="AH135" s="218"/>
      <c r="AI135" s="218"/>
      <c r="AJ135" s="218"/>
      <c r="AK135" s="218"/>
      <c r="AL135" s="218"/>
      <c r="AM135" s="218"/>
      <c r="AN135" s="218"/>
      <c r="AO135" s="218"/>
      <c r="AP135" s="218"/>
      <c r="AQ135" s="218"/>
      <c r="AR135" s="218"/>
      <c r="AS135" s="11"/>
      <c r="AT135" s="11"/>
      <c r="AU135" s="11"/>
      <c r="AV135" s="218"/>
      <c r="AW135" s="218"/>
      <c r="AX135" s="218"/>
      <c r="AY135" s="218"/>
      <c r="AZ135" s="218"/>
      <c r="BA135" s="11"/>
      <c r="BB135" s="11"/>
      <c r="BC135" s="11"/>
      <c r="BD135" s="218"/>
      <c r="BH135" s="218"/>
      <c r="BI135" s="218"/>
      <c r="BJ135" s="218"/>
      <c r="BK135" s="218"/>
      <c r="BL135" s="218"/>
      <c r="BM135" s="218"/>
      <c r="BN135" s="218"/>
      <c r="BO135" s="218"/>
      <c r="BP135" s="218"/>
      <c r="BQ135" s="218"/>
      <c r="BR135" s="218"/>
      <c r="BS135" s="218"/>
      <c r="BT135" s="218"/>
      <c r="BU135" s="218"/>
      <c r="BV135" s="218"/>
      <c r="BW135" s="218"/>
      <c r="BX135" s="218"/>
      <c r="CB135" s="218"/>
      <c r="CF135" s="218"/>
      <c r="CG135" s="218"/>
      <c r="CH135" s="218"/>
      <c r="CI135" s="218"/>
      <c r="CJ135" s="218"/>
      <c r="CK135" s="65"/>
      <c r="CL135" s="65"/>
      <c r="CM135" s="65"/>
      <c r="CN135" s="231"/>
      <c r="CR135" s="218"/>
      <c r="CV135" s="218"/>
    </row>
    <row r="136" spans="2:100" s="10" customFormat="1" x14ac:dyDescent="0.25">
      <c r="B136" s="12"/>
      <c r="C136" s="12"/>
      <c r="D136" s="11"/>
      <c r="E136" s="11"/>
      <c r="F136" s="11"/>
      <c r="G136" s="11"/>
      <c r="H136" s="218"/>
      <c r="I136" s="11"/>
      <c r="J136" s="11"/>
      <c r="K136" s="11"/>
      <c r="L136" s="218"/>
      <c r="M136" s="11"/>
      <c r="N136" s="11"/>
      <c r="O136" s="11"/>
      <c r="P136" s="218"/>
      <c r="Q136" s="11"/>
      <c r="R136" s="11"/>
      <c r="S136" s="11"/>
      <c r="T136" s="218"/>
      <c r="U136" s="11"/>
      <c r="V136" s="11"/>
      <c r="W136" s="11"/>
      <c r="X136" s="218"/>
      <c r="Y136" s="218"/>
      <c r="Z136" s="218"/>
      <c r="AA136" s="218"/>
      <c r="AB136" s="218"/>
      <c r="AC136" s="218"/>
      <c r="AD136" s="218"/>
      <c r="AE136" s="218"/>
      <c r="AF136" s="218"/>
      <c r="AG136" s="218"/>
      <c r="AH136" s="218"/>
      <c r="AI136" s="218"/>
      <c r="AJ136" s="218"/>
      <c r="AK136" s="218"/>
      <c r="AL136" s="218"/>
      <c r="AM136" s="218"/>
      <c r="AN136" s="218"/>
      <c r="AO136" s="218"/>
      <c r="AP136" s="218"/>
      <c r="AQ136" s="218"/>
      <c r="AR136" s="218"/>
      <c r="AS136" s="11"/>
      <c r="AT136" s="11"/>
      <c r="AU136" s="11"/>
      <c r="AV136" s="218"/>
      <c r="AW136" s="218"/>
      <c r="AX136" s="218"/>
      <c r="AY136" s="218"/>
      <c r="AZ136" s="218"/>
      <c r="BA136" s="11"/>
      <c r="BB136" s="11"/>
      <c r="BC136" s="11"/>
      <c r="BD136" s="218"/>
      <c r="BH136" s="218"/>
      <c r="BI136" s="218"/>
      <c r="BJ136" s="218"/>
      <c r="BK136" s="218"/>
      <c r="BL136" s="218"/>
      <c r="BM136" s="218"/>
      <c r="BN136" s="218"/>
      <c r="BO136" s="218"/>
      <c r="BP136" s="218"/>
      <c r="BQ136" s="218"/>
      <c r="BR136" s="218"/>
      <c r="BS136" s="218"/>
      <c r="BT136" s="218"/>
      <c r="BU136" s="218"/>
      <c r="BV136" s="218"/>
      <c r="BW136" s="218"/>
      <c r="BX136" s="218"/>
      <c r="CB136" s="218"/>
      <c r="CF136" s="218"/>
      <c r="CG136" s="218"/>
      <c r="CH136" s="218"/>
      <c r="CI136" s="218"/>
      <c r="CJ136" s="218"/>
      <c r="CK136" s="65"/>
      <c r="CL136" s="65"/>
      <c r="CM136" s="65"/>
      <c r="CN136" s="231"/>
      <c r="CR136" s="218"/>
      <c r="CV136" s="218"/>
    </row>
    <row r="137" spans="2:100" s="10" customFormat="1" x14ac:dyDescent="0.25">
      <c r="B137" s="12"/>
      <c r="C137" s="12"/>
      <c r="D137" s="11"/>
      <c r="E137" s="11"/>
      <c r="F137" s="11"/>
      <c r="G137" s="11"/>
      <c r="H137" s="218"/>
      <c r="I137" s="11"/>
      <c r="J137" s="11"/>
      <c r="K137" s="11"/>
      <c r="L137" s="218"/>
      <c r="M137" s="11"/>
      <c r="N137" s="11"/>
      <c r="O137" s="11"/>
      <c r="P137" s="218"/>
      <c r="Q137" s="11"/>
      <c r="R137" s="11"/>
      <c r="S137" s="11"/>
      <c r="T137" s="218"/>
      <c r="U137" s="11"/>
      <c r="V137" s="11"/>
      <c r="W137" s="11"/>
      <c r="X137" s="218"/>
      <c r="Y137" s="218"/>
      <c r="Z137" s="218"/>
      <c r="AA137" s="218"/>
      <c r="AB137" s="218"/>
      <c r="AC137" s="218"/>
      <c r="AD137" s="218"/>
      <c r="AE137" s="218"/>
      <c r="AF137" s="218"/>
      <c r="AG137" s="218"/>
      <c r="AH137" s="218"/>
      <c r="AI137" s="218"/>
      <c r="AJ137" s="218"/>
      <c r="AK137" s="218"/>
      <c r="AL137" s="218"/>
      <c r="AM137" s="218"/>
      <c r="AN137" s="218"/>
      <c r="AO137" s="218"/>
      <c r="AP137" s="218"/>
      <c r="AQ137" s="218"/>
      <c r="AR137" s="218"/>
      <c r="AS137" s="11"/>
      <c r="AT137" s="11"/>
      <c r="AU137" s="11"/>
      <c r="AV137" s="218"/>
      <c r="AW137" s="218"/>
      <c r="AX137" s="218"/>
      <c r="AY137" s="218"/>
      <c r="AZ137" s="218"/>
      <c r="BA137" s="11"/>
      <c r="BB137" s="11"/>
      <c r="BC137" s="11"/>
      <c r="BD137" s="218"/>
      <c r="BH137" s="218"/>
      <c r="BI137" s="218"/>
      <c r="BJ137" s="218"/>
      <c r="BK137" s="218"/>
      <c r="BL137" s="218"/>
      <c r="BM137" s="218"/>
      <c r="BN137" s="218"/>
      <c r="BO137" s="218"/>
      <c r="BP137" s="218"/>
      <c r="BQ137" s="218"/>
      <c r="BR137" s="218"/>
      <c r="BS137" s="218"/>
      <c r="BT137" s="218"/>
      <c r="BU137" s="218"/>
      <c r="BV137" s="218"/>
      <c r="BW137" s="218"/>
      <c r="BX137" s="218"/>
      <c r="CB137" s="218"/>
      <c r="CF137" s="218"/>
      <c r="CG137" s="218"/>
      <c r="CH137" s="218"/>
      <c r="CI137" s="218"/>
      <c r="CJ137" s="218"/>
      <c r="CK137" s="65"/>
      <c r="CL137" s="65"/>
      <c r="CM137" s="65"/>
      <c r="CN137" s="231"/>
      <c r="CR137" s="218"/>
      <c r="CV137" s="218"/>
    </row>
    <row r="138" spans="2:100" s="10" customFormat="1" x14ac:dyDescent="0.25">
      <c r="B138" s="12"/>
      <c r="C138" s="12"/>
      <c r="D138" s="11"/>
      <c r="E138" s="11"/>
      <c r="F138" s="11"/>
      <c r="G138" s="11"/>
      <c r="H138" s="218"/>
      <c r="I138" s="11"/>
      <c r="J138" s="11"/>
      <c r="K138" s="11"/>
      <c r="L138" s="218"/>
      <c r="M138" s="11"/>
      <c r="N138" s="11"/>
      <c r="O138" s="11"/>
      <c r="P138" s="218"/>
      <c r="Q138" s="11"/>
      <c r="R138" s="11"/>
      <c r="S138" s="11"/>
      <c r="T138" s="218"/>
      <c r="U138" s="11"/>
      <c r="V138" s="11"/>
      <c r="W138" s="11"/>
      <c r="X138" s="218"/>
      <c r="Y138" s="218"/>
      <c r="Z138" s="218"/>
      <c r="AA138" s="218"/>
      <c r="AB138" s="218"/>
      <c r="AC138" s="218"/>
      <c r="AD138" s="218"/>
      <c r="AE138" s="218"/>
      <c r="AF138" s="218"/>
      <c r="AG138" s="218"/>
      <c r="AH138" s="218"/>
      <c r="AI138" s="218"/>
      <c r="AJ138" s="218"/>
      <c r="AK138" s="218"/>
      <c r="AL138" s="218"/>
      <c r="AM138" s="218"/>
      <c r="AN138" s="218"/>
      <c r="AO138" s="218"/>
      <c r="AP138" s="218"/>
      <c r="AQ138" s="218"/>
      <c r="AR138" s="218"/>
      <c r="AS138" s="11"/>
      <c r="AT138" s="11"/>
      <c r="AU138" s="11"/>
      <c r="AV138" s="218"/>
      <c r="AW138" s="218"/>
      <c r="AX138" s="218"/>
      <c r="AY138" s="218"/>
      <c r="AZ138" s="218"/>
      <c r="BA138" s="11"/>
      <c r="BB138" s="11"/>
      <c r="BC138" s="11"/>
      <c r="BD138" s="218"/>
      <c r="BH138" s="218"/>
      <c r="BI138" s="218"/>
      <c r="BJ138" s="218"/>
      <c r="BK138" s="218"/>
      <c r="BL138" s="218"/>
      <c r="BM138" s="218"/>
      <c r="BN138" s="218"/>
      <c r="BO138" s="218"/>
      <c r="BP138" s="218"/>
      <c r="BQ138" s="218"/>
      <c r="BR138" s="218"/>
      <c r="BS138" s="218"/>
      <c r="BT138" s="218"/>
      <c r="BU138" s="218"/>
      <c r="BV138" s="218"/>
      <c r="BW138" s="218"/>
      <c r="BX138" s="218"/>
      <c r="CB138" s="218"/>
      <c r="CF138" s="218"/>
      <c r="CG138" s="218"/>
      <c r="CH138" s="218"/>
      <c r="CI138" s="218"/>
      <c r="CJ138" s="218"/>
      <c r="CK138" s="65"/>
      <c r="CL138" s="65"/>
      <c r="CM138" s="65"/>
      <c r="CN138" s="231"/>
      <c r="CR138" s="218"/>
      <c r="CV138" s="218"/>
    </row>
    <row r="139" spans="2:100" s="10" customFormat="1" x14ac:dyDescent="0.25">
      <c r="B139" s="12"/>
      <c r="C139" s="12"/>
      <c r="D139" s="11"/>
      <c r="E139" s="11"/>
      <c r="F139" s="11"/>
      <c r="G139" s="11"/>
      <c r="H139" s="218"/>
      <c r="I139" s="11"/>
      <c r="J139" s="11"/>
      <c r="K139" s="11"/>
      <c r="L139" s="218"/>
      <c r="M139" s="11"/>
      <c r="N139" s="11"/>
      <c r="O139" s="11"/>
      <c r="P139" s="218"/>
      <c r="Q139" s="11"/>
      <c r="R139" s="11"/>
      <c r="S139" s="11"/>
      <c r="T139" s="218"/>
      <c r="U139" s="11"/>
      <c r="V139" s="11"/>
      <c r="W139" s="11"/>
      <c r="X139" s="218"/>
      <c r="Y139" s="218"/>
      <c r="Z139" s="218"/>
      <c r="AA139" s="218"/>
      <c r="AB139" s="218"/>
      <c r="AC139" s="218"/>
      <c r="AD139" s="218"/>
      <c r="AE139" s="218"/>
      <c r="AF139" s="218"/>
      <c r="AG139" s="218"/>
      <c r="AH139" s="218"/>
      <c r="AI139" s="218"/>
      <c r="AJ139" s="218"/>
      <c r="AK139" s="218"/>
      <c r="AL139" s="218"/>
      <c r="AM139" s="218"/>
      <c r="AN139" s="218"/>
      <c r="AO139" s="218"/>
      <c r="AP139" s="218"/>
      <c r="AQ139" s="218"/>
      <c r="AR139" s="218"/>
      <c r="AS139" s="11"/>
      <c r="AT139" s="11"/>
      <c r="AU139" s="11"/>
      <c r="AV139" s="218"/>
      <c r="AW139" s="218"/>
      <c r="AX139" s="218"/>
      <c r="AY139" s="218"/>
      <c r="AZ139" s="218"/>
      <c r="BA139" s="11"/>
      <c r="BB139" s="11"/>
      <c r="BC139" s="11"/>
      <c r="BD139" s="218"/>
      <c r="BH139" s="218"/>
      <c r="BI139" s="218"/>
      <c r="BJ139" s="218"/>
      <c r="BK139" s="218"/>
      <c r="BL139" s="218"/>
      <c r="BM139" s="218"/>
      <c r="BN139" s="218"/>
      <c r="BO139" s="218"/>
      <c r="BP139" s="218"/>
      <c r="BQ139" s="218"/>
      <c r="BR139" s="218"/>
      <c r="BS139" s="218"/>
      <c r="BT139" s="218"/>
      <c r="BU139" s="218"/>
      <c r="BV139" s="218"/>
      <c r="BW139" s="218"/>
      <c r="BX139" s="218"/>
      <c r="CB139" s="218"/>
      <c r="CF139" s="218"/>
      <c r="CG139" s="218"/>
      <c r="CH139" s="218"/>
      <c r="CI139" s="218"/>
      <c r="CJ139" s="218"/>
      <c r="CK139" s="65"/>
      <c r="CL139" s="65"/>
      <c r="CM139" s="65"/>
      <c r="CN139" s="231"/>
      <c r="CR139" s="218"/>
      <c r="CV139" s="218"/>
    </row>
    <row r="140" spans="2:100" s="10" customFormat="1" x14ac:dyDescent="0.25">
      <c r="B140" s="12"/>
      <c r="C140" s="12"/>
      <c r="D140" s="11"/>
      <c r="E140" s="11"/>
      <c r="F140" s="11"/>
      <c r="G140" s="11"/>
      <c r="H140" s="218"/>
      <c r="I140" s="11"/>
      <c r="J140" s="11"/>
      <c r="K140" s="11"/>
      <c r="L140" s="218"/>
      <c r="M140" s="11"/>
      <c r="N140" s="11"/>
      <c r="O140" s="11"/>
      <c r="P140" s="218"/>
      <c r="Q140" s="11"/>
      <c r="R140" s="11"/>
      <c r="S140" s="11"/>
      <c r="T140" s="218"/>
      <c r="U140" s="11"/>
      <c r="V140" s="11"/>
      <c r="W140" s="11"/>
      <c r="X140" s="218"/>
      <c r="Y140" s="218"/>
      <c r="Z140" s="218"/>
      <c r="AA140" s="218"/>
      <c r="AB140" s="218"/>
      <c r="AC140" s="218"/>
      <c r="AD140" s="218"/>
      <c r="AE140" s="218"/>
      <c r="AF140" s="218"/>
      <c r="AG140" s="218"/>
      <c r="AH140" s="218"/>
      <c r="AI140" s="218"/>
      <c r="AJ140" s="218"/>
      <c r="AK140" s="218"/>
      <c r="AL140" s="218"/>
      <c r="AM140" s="218"/>
      <c r="AN140" s="218"/>
      <c r="AO140" s="218"/>
      <c r="AP140" s="218"/>
      <c r="AQ140" s="218"/>
      <c r="AR140" s="218"/>
      <c r="AS140" s="11"/>
      <c r="AT140" s="11"/>
      <c r="AU140" s="11"/>
      <c r="AV140" s="218"/>
      <c r="AW140" s="218"/>
      <c r="AX140" s="218"/>
      <c r="AY140" s="218"/>
      <c r="AZ140" s="218"/>
      <c r="BA140" s="11"/>
      <c r="BB140" s="11"/>
      <c r="BC140" s="11"/>
      <c r="BD140" s="218"/>
      <c r="BH140" s="218"/>
      <c r="BI140" s="218"/>
      <c r="BJ140" s="218"/>
      <c r="BK140" s="218"/>
      <c r="BL140" s="218"/>
      <c r="BM140" s="218"/>
      <c r="BN140" s="218"/>
      <c r="BO140" s="218"/>
      <c r="BP140" s="218"/>
      <c r="BQ140" s="218"/>
      <c r="BR140" s="218"/>
      <c r="BS140" s="218"/>
      <c r="BT140" s="218"/>
      <c r="BU140" s="218"/>
      <c r="BV140" s="218"/>
      <c r="BW140" s="218"/>
      <c r="BX140" s="218"/>
      <c r="CB140" s="218"/>
      <c r="CF140" s="218"/>
      <c r="CG140" s="218"/>
      <c r="CH140" s="218"/>
      <c r="CI140" s="218"/>
      <c r="CJ140" s="218"/>
      <c r="CK140" s="65"/>
      <c r="CL140" s="65"/>
      <c r="CM140" s="65"/>
      <c r="CN140" s="231"/>
      <c r="CR140" s="218"/>
      <c r="CV140" s="218"/>
    </row>
    <row r="141" spans="2:100" s="10" customFormat="1" x14ac:dyDescent="0.25">
      <c r="B141" s="12"/>
      <c r="C141" s="12"/>
      <c r="D141" s="11"/>
      <c r="E141" s="11"/>
      <c r="F141" s="11"/>
      <c r="G141" s="11"/>
      <c r="H141" s="218"/>
      <c r="I141" s="11"/>
      <c r="J141" s="11"/>
      <c r="K141" s="11"/>
      <c r="L141" s="218"/>
      <c r="M141" s="11"/>
      <c r="N141" s="11"/>
      <c r="O141" s="11"/>
      <c r="P141" s="218"/>
      <c r="Q141" s="11"/>
      <c r="R141" s="11"/>
      <c r="S141" s="11"/>
      <c r="T141" s="218"/>
      <c r="U141" s="11"/>
      <c r="V141" s="11"/>
      <c r="W141" s="11"/>
      <c r="X141" s="218"/>
      <c r="Y141" s="218"/>
      <c r="Z141" s="218"/>
      <c r="AA141" s="218"/>
      <c r="AB141" s="218"/>
      <c r="AC141" s="218"/>
      <c r="AD141" s="218"/>
      <c r="AE141" s="218"/>
      <c r="AF141" s="218"/>
      <c r="AG141" s="218"/>
      <c r="AH141" s="218"/>
      <c r="AI141" s="218"/>
      <c r="AJ141" s="218"/>
      <c r="AK141" s="218"/>
      <c r="AL141" s="218"/>
      <c r="AM141" s="218"/>
      <c r="AN141" s="218"/>
      <c r="AO141" s="218"/>
      <c r="AP141" s="218"/>
      <c r="AQ141" s="218"/>
      <c r="AR141" s="218"/>
      <c r="AS141" s="11"/>
      <c r="AT141" s="11"/>
      <c r="AU141" s="11"/>
      <c r="AV141" s="218"/>
      <c r="AW141" s="218"/>
      <c r="AX141" s="218"/>
      <c r="AY141" s="218"/>
      <c r="AZ141" s="218"/>
      <c r="BA141" s="11"/>
      <c r="BB141" s="11"/>
      <c r="BC141" s="11"/>
      <c r="BD141" s="218"/>
      <c r="BH141" s="218"/>
      <c r="BI141" s="218"/>
      <c r="BJ141" s="218"/>
      <c r="BK141" s="218"/>
      <c r="BL141" s="218"/>
      <c r="BM141" s="218"/>
      <c r="BN141" s="218"/>
      <c r="BO141" s="218"/>
      <c r="BP141" s="218"/>
      <c r="BQ141" s="218"/>
      <c r="BR141" s="218"/>
      <c r="BS141" s="218"/>
      <c r="BT141" s="218"/>
      <c r="BU141" s="218"/>
      <c r="BV141" s="218"/>
      <c r="BW141" s="218"/>
      <c r="BX141" s="218"/>
      <c r="CB141" s="218"/>
      <c r="CF141" s="218"/>
      <c r="CG141" s="218"/>
      <c r="CH141" s="218"/>
      <c r="CI141" s="218"/>
      <c r="CJ141" s="218"/>
      <c r="CK141" s="65"/>
      <c r="CL141" s="65"/>
      <c r="CM141" s="65"/>
      <c r="CN141" s="231"/>
      <c r="CR141" s="218"/>
      <c r="CV141" s="218"/>
    </row>
    <row r="142" spans="2:100" s="10" customFormat="1" x14ac:dyDescent="0.25">
      <c r="B142" s="12"/>
      <c r="C142" s="12"/>
      <c r="D142" s="11"/>
      <c r="E142" s="11"/>
      <c r="F142" s="11"/>
      <c r="G142" s="11"/>
      <c r="H142" s="218"/>
      <c r="I142" s="11"/>
      <c r="J142" s="11"/>
      <c r="K142" s="11"/>
      <c r="L142" s="218"/>
      <c r="M142" s="11"/>
      <c r="N142" s="11"/>
      <c r="O142" s="11"/>
      <c r="P142" s="218"/>
      <c r="Q142" s="11"/>
      <c r="R142" s="11"/>
      <c r="S142" s="11"/>
      <c r="T142" s="218"/>
      <c r="U142" s="11"/>
      <c r="V142" s="11"/>
      <c r="W142" s="11"/>
      <c r="X142" s="218"/>
      <c r="Y142" s="218"/>
      <c r="Z142" s="218"/>
      <c r="AA142" s="218"/>
      <c r="AB142" s="218"/>
      <c r="AC142" s="218"/>
      <c r="AD142" s="218"/>
      <c r="AE142" s="218"/>
      <c r="AF142" s="218"/>
      <c r="AG142" s="218"/>
      <c r="AH142" s="218"/>
      <c r="AI142" s="218"/>
      <c r="AJ142" s="218"/>
      <c r="AK142" s="218"/>
      <c r="AL142" s="218"/>
      <c r="AM142" s="218"/>
      <c r="AN142" s="218"/>
      <c r="AO142" s="218"/>
      <c r="AP142" s="218"/>
      <c r="AQ142" s="218"/>
      <c r="AR142" s="218"/>
      <c r="AS142" s="11"/>
      <c r="AT142" s="11"/>
      <c r="AU142" s="11"/>
      <c r="AV142" s="218"/>
      <c r="AW142" s="218"/>
      <c r="AX142" s="218"/>
      <c r="AY142" s="218"/>
      <c r="AZ142" s="218"/>
      <c r="BA142" s="11"/>
      <c r="BB142" s="11"/>
      <c r="BC142" s="11"/>
      <c r="BD142" s="218"/>
      <c r="BH142" s="218"/>
      <c r="BI142" s="218"/>
      <c r="BJ142" s="218"/>
      <c r="BK142" s="218"/>
      <c r="BL142" s="218"/>
      <c r="BM142" s="218"/>
      <c r="BN142" s="218"/>
      <c r="BO142" s="218"/>
      <c r="BP142" s="218"/>
      <c r="BQ142" s="218"/>
      <c r="BR142" s="218"/>
      <c r="BS142" s="218"/>
      <c r="BT142" s="218"/>
      <c r="BU142" s="218"/>
      <c r="BV142" s="218"/>
      <c r="BW142" s="218"/>
      <c r="BX142" s="218"/>
      <c r="CB142" s="218"/>
      <c r="CF142" s="218"/>
      <c r="CG142" s="218"/>
      <c r="CH142" s="218"/>
      <c r="CI142" s="218"/>
      <c r="CJ142" s="218"/>
      <c r="CK142" s="65"/>
      <c r="CL142" s="65"/>
      <c r="CM142" s="65"/>
      <c r="CN142" s="231"/>
      <c r="CR142" s="218"/>
      <c r="CV142" s="218"/>
    </row>
    <row r="143" spans="2:100" s="10" customFormat="1" x14ac:dyDescent="0.25">
      <c r="B143" s="12"/>
      <c r="C143" s="12"/>
      <c r="D143" s="11"/>
      <c r="E143" s="11"/>
      <c r="F143" s="11"/>
      <c r="G143" s="11"/>
      <c r="H143" s="218"/>
      <c r="I143" s="11"/>
      <c r="J143" s="11"/>
      <c r="K143" s="11"/>
      <c r="L143" s="218"/>
      <c r="M143" s="11"/>
      <c r="N143" s="11"/>
      <c r="O143" s="11"/>
      <c r="P143" s="218"/>
      <c r="Q143" s="11"/>
      <c r="R143" s="11"/>
      <c r="S143" s="11"/>
      <c r="T143" s="218"/>
      <c r="U143" s="11"/>
      <c r="V143" s="11"/>
      <c r="W143" s="11"/>
      <c r="X143" s="218"/>
      <c r="Y143" s="218"/>
      <c r="Z143" s="218"/>
      <c r="AA143" s="218"/>
      <c r="AB143" s="218"/>
      <c r="AC143" s="218"/>
      <c r="AD143" s="218"/>
      <c r="AE143" s="218"/>
      <c r="AF143" s="218"/>
      <c r="AG143" s="218"/>
      <c r="AH143" s="218"/>
      <c r="AI143" s="218"/>
      <c r="AJ143" s="218"/>
      <c r="AK143" s="218"/>
      <c r="AL143" s="218"/>
      <c r="AM143" s="218"/>
      <c r="AN143" s="218"/>
      <c r="AO143" s="218"/>
      <c r="AP143" s="218"/>
      <c r="AQ143" s="218"/>
      <c r="AR143" s="218"/>
      <c r="AS143" s="11"/>
      <c r="AT143" s="11"/>
      <c r="AU143" s="11"/>
      <c r="AV143" s="218"/>
      <c r="AW143" s="218"/>
      <c r="AX143" s="218"/>
      <c r="AY143" s="218"/>
      <c r="AZ143" s="218"/>
      <c r="BA143" s="11"/>
      <c r="BB143" s="11"/>
      <c r="BC143" s="11"/>
      <c r="BD143" s="218"/>
      <c r="BH143" s="218"/>
      <c r="BI143" s="218"/>
      <c r="BJ143" s="218"/>
      <c r="BK143" s="218"/>
      <c r="BL143" s="218"/>
      <c r="BM143" s="218"/>
      <c r="BN143" s="218"/>
      <c r="BO143" s="218"/>
      <c r="BP143" s="218"/>
      <c r="BQ143" s="218"/>
      <c r="BR143" s="218"/>
      <c r="BS143" s="218"/>
      <c r="BT143" s="218"/>
      <c r="BU143" s="218"/>
      <c r="BV143" s="218"/>
      <c r="BW143" s="218"/>
      <c r="BX143" s="218"/>
      <c r="CB143" s="218"/>
      <c r="CF143" s="218"/>
      <c r="CG143" s="218"/>
      <c r="CH143" s="218"/>
      <c r="CI143" s="218"/>
      <c r="CJ143" s="218"/>
      <c r="CK143" s="65"/>
      <c r="CL143" s="65"/>
      <c r="CM143" s="65"/>
      <c r="CN143" s="231"/>
      <c r="CR143" s="218"/>
      <c r="CV143" s="218"/>
    </row>
    <row r="144" spans="2:100" s="10" customFormat="1" x14ac:dyDescent="0.25">
      <c r="B144" s="12"/>
      <c r="C144" s="12"/>
      <c r="D144" s="11"/>
      <c r="E144" s="11"/>
      <c r="F144" s="11"/>
      <c r="G144" s="11"/>
      <c r="H144" s="218"/>
      <c r="I144" s="11"/>
      <c r="J144" s="11"/>
      <c r="K144" s="11"/>
      <c r="L144" s="218"/>
      <c r="M144" s="11"/>
      <c r="N144" s="11"/>
      <c r="O144" s="11"/>
      <c r="P144" s="218"/>
      <c r="Q144" s="11"/>
      <c r="R144" s="11"/>
      <c r="S144" s="11"/>
      <c r="T144" s="218"/>
      <c r="U144" s="11"/>
      <c r="V144" s="11"/>
      <c r="W144" s="11"/>
      <c r="X144" s="218"/>
      <c r="Y144" s="218"/>
      <c r="Z144" s="218"/>
      <c r="AA144" s="218"/>
      <c r="AB144" s="218"/>
      <c r="AC144" s="218"/>
      <c r="AD144" s="218"/>
      <c r="AE144" s="218"/>
      <c r="AF144" s="218"/>
      <c r="AG144" s="218"/>
      <c r="AH144" s="218"/>
      <c r="AI144" s="218"/>
      <c r="AJ144" s="218"/>
      <c r="AK144" s="218"/>
      <c r="AL144" s="218"/>
      <c r="AM144" s="218"/>
      <c r="AN144" s="218"/>
      <c r="AO144" s="218"/>
      <c r="AP144" s="218"/>
      <c r="AQ144" s="218"/>
      <c r="AR144" s="218"/>
      <c r="AS144" s="11"/>
      <c r="AT144" s="11"/>
      <c r="AU144" s="11"/>
      <c r="AV144" s="218"/>
      <c r="AW144" s="218"/>
      <c r="AX144" s="218"/>
      <c r="AY144" s="218"/>
      <c r="AZ144" s="218"/>
      <c r="BA144" s="11"/>
      <c r="BB144" s="11"/>
      <c r="BC144" s="11"/>
      <c r="BD144" s="218"/>
      <c r="BH144" s="218"/>
      <c r="BI144" s="218"/>
      <c r="BJ144" s="218"/>
      <c r="BK144" s="218"/>
      <c r="BL144" s="218"/>
      <c r="BM144" s="218"/>
      <c r="BN144" s="218"/>
      <c r="BO144" s="218"/>
      <c r="BP144" s="218"/>
      <c r="BQ144" s="218"/>
      <c r="BR144" s="218"/>
      <c r="BS144" s="218"/>
      <c r="BT144" s="218"/>
      <c r="BU144" s="218"/>
      <c r="BV144" s="218"/>
      <c r="BW144" s="218"/>
      <c r="BX144" s="218"/>
      <c r="CB144" s="218"/>
      <c r="CF144" s="218"/>
      <c r="CG144" s="218"/>
      <c r="CH144" s="218"/>
      <c r="CI144" s="218"/>
      <c r="CJ144" s="218"/>
      <c r="CK144" s="65"/>
      <c r="CL144" s="65"/>
      <c r="CM144" s="65"/>
      <c r="CN144" s="231"/>
      <c r="CR144" s="218"/>
      <c r="CV144" s="218"/>
    </row>
    <row r="145" spans="2:100" s="10" customFormat="1" x14ac:dyDescent="0.25">
      <c r="B145" s="12"/>
      <c r="C145" s="12"/>
      <c r="D145" s="11"/>
      <c r="E145" s="11"/>
      <c r="F145" s="11"/>
      <c r="G145" s="11"/>
      <c r="H145" s="218"/>
      <c r="I145" s="11"/>
      <c r="J145" s="11"/>
      <c r="K145" s="11"/>
      <c r="L145" s="218"/>
      <c r="M145" s="11"/>
      <c r="N145" s="11"/>
      <c r="O145" s="11"/>
      <c r="P145" s="218"/>
      <c r="Q145" s="11"/>
      <c r="R145" s="11"/>
      <c r="S145" s="11"/>
      <c r="T145" s="218"/>
      <c r="U145" s="11"/>
      <c r="V145" s="11"/>
      <c r="W145" s="11"/>
      <c r="X145" s="218"/>
      <c r="Y145" s="218"/>
      <c r="Z145" s="218"/>
      <c r="AA145" s="218"/>
      <c r="AB145" s="218"/>
      <c r="AC145" s="218"/>
      <c r="AD145" s="218"/>
      <c r="AE145" s="218"/>
      <c r="AF145" s="218"/>
      <c r="AG145" s="218"/>
      <c r="AH145" s="218"/>
      <c r="AI145" s="218"/>
      <c r="AJ145" s="218"/>
      <c r="AK145" s="218"/>
      <c r="AL145" s="218"/>
      <c r="AM145" s="218"/>
      <c r="AN145" s="218"/>
      <c r="AO145" s="218"/>
      <c r="AP145" s="218"/>
      <c r="AQ145" s="218"/>
      <c r="AR145" s="218"/>
      <c r="AS145" s="11"/>
      <c r="AT145" s="11"/>
      <c r="AU145" s="11"/>
      <c r="AV145" s="218"/>
      <c r="AW145" s="218"/>
      <c r="AX145" s="218"/>
      <c r="AY145" s="218"/>
      <c r="AZ145" s="218"/>
      <c r="BA145" s="11"/>
      <c r="BB145" s="11"/>
      <c r="BC145" s="11"/>
      <c r="BD145" s="218"/>
      <c r="BH145" s="218"/>
      <c r="BI145" s="218"/>
      <c r="BJ145" s="218"/>
      <c r="BK145" s="218"/>
      <c r="BL145" s="218"/>
      <c r="BM145" s="218"/>
      <c r="BN145" s="218"/>
      <c r="BO145" s="218"/>
      <c r="BP145" s="218"/>
      <c r="BQ145" s="218"/>
      <c r="BR145" s="218"/>
      <c r="BS145" s="218"/>
      <c r="BT145" s="218"/>
      <c r="BU145" s="218"/>
      <c r="BV145" s="218"/>
      <c r="BW145" s="218"/>
      <c r="BX145" s="218"/>
      <c r="CB145" s="218"/>
      <c r="CF145" s="218"/>
      <c r="CG145" s="218"/>
      <c r="CH145" s="218"/>
      <c r="CI145" s="218"/>
      <c r="CJ145" s="218"/>
      <c r="CK145" s="65"/>
      <c r="CL145" s="65"/>
      <c r="CM145" s="65"/>
      <c r="CN145" s="231"/>
      <c r="CR145" s="218"/>
      <c r="CV145" s="218"/>
    </row>
    <row r="146" spans="2:100" s="10" customFormat="1" x14ac:dyDescent="0.25">
      <c r="B146" s="12"/>
      <c r="C146" s="12"/>
      <c r="D146" s="11"/>
      <c r="E146" s="11"/>
      <c r="F146" s="11"/>
      <c r="G146" s="11"/>
      <c r="H146" s="218"/>
      <c r="I146" s="11"/>
      <c r="J146" s="11"/>
      <c r="K146" s="11"/>
      <c r="L146" s="218"/>
      <c r="M146" s="11"/>
      <c r="N146" s="11"/>
      <c r="O146" s="11"/>
      <c r="P146" s="218"/>
      <c r="Q146" s="11"/>
      <c r="R146" s="11"/>
      <c r="S146" s="11"/>
      <c r="T146" s="218"/>
      <c r="U146" s="11"/>
      <c r="V146" s="11"/>
      <c r="W146" s="11"/>
      <c r="X146" s="218"/>
      <c r="Y146" s="218"/>
      <c r="Z146" s="218"/>
      <c r="AA146" s="218"/>
      <c r="AB146" s="218"/>
      <c r="AC146" s="218"/>
      <c r="AD146" s="218"/>
      <c r="AE146" s="218"/>
      <c r="AF146" s="218"/>
      <c r="AG146" s="218"/>
      <c r="AH146" s="218"/>
      <c r="AI146" s="218"/>
      <c r="AJ146" s="218"/>
      <c r="AK146" s="218"/>
      <c r="AL146" s="218"/>
      <c r="AM146" s="218"/>
      <c r="AN146" s="218"/>
      <c r="AO146" s="218"/>
      <c r="AP146" s="218"/>
      <c r="AQ146" s="218"/>
      <c r="AR146" s="218"/>
      <c r="AS146" s="11"/>
      <c r="AT146" s="11"/>
      <c r="AU146" s="11"/>
      <c r="AV146" s="218"/>
      <c r="AW146" s="218"/>
      <c r="AX146" s="218"/>
      <c r="AY146" s="218"/>
      <c r="AZ146" s="218"/>
      <c r="BA146" s="11"/>
      <c r="BB146" s="11"/>
      <c r="BC146" s="11"/>
      <c r="BD146" s="218"/>
      <c r="BH146" s="218"/>
      <c r="BI146" s="218"/>
      <c r="BJ146" s="218"/>
      <c r="BK146" s="218"/>
      <c r="BL146" s="218"/>
      <c r="BM146" s="218"/>
      <c r="BN146" s="218"/>
      <c r="BO146" s="218"/>
      <c r="BP146" s="218"/>
      <c r="BQ146" s="218"/>
      <c r="BR146" s="218"/>
      <c r="BS146" s="218"/>
      <c r="BT146" s="218"/>
      <c r="BU146" s="218"/>
      <c r="BV146" s="218"/>
      <c r="BW146" s="218"/>
      <c r="BX146" s="218"/>
      <c r="CB146" s="218"/>
      <c r="CF146" s="218"/>
      <c r="CG146" s="218"/>
      <c r="CH146" s="218"/>
      <c r="CI146" s="218"/>
      <c r="CJ146" s="218"/>
      <c r="CK146" s="65"/>
      <c r="CL146" s="65"/>
      <c r="CM146" s="65"/>
      <c r="CN146" s="231"/>
      <c r="CR146" s="218"/>
      <c r="CV146" s="218"/>
    </row>
    <row r="147" spans="2:100" s="10" customFormat="1" x14ac:dyDescent="0.25">
      <c r="B147" s="12"/>
      <c r="C147" s="12"/>
      <c r="D147" s="11"/>
      <c r="E147" s="11"/>
      <c r="F147" s="11"/>
      <c r="G147" s="11"/>
      <c r="H147" s="218"/>
      <c r="I147" s="11"/>
      <c r="J147" s="11"/>
      <c r="K147" s="11"/>
      <c r="L147" s="218"/>
      <c r="M147" s="11"/>
      <c r="N147" s="11"/>
      <c r="O147" s="11"/>
      <c r="P147" s="218"/>
      <c r="Q147" s="11"/>
      <c r="R147" s="11"/>
      <c r="S147" s="11"/>
      <c r="T147" s="218"/>
      <c r="U147" s="11"/>
      <c r="V147" s="11"/>
      <c r="W147" s="11"/>
      <c r="X147" s="218"/>
      <c r="Y147" s="218"/>
      <c r="Z147" s="218"/>
      <c r="AA147" s="218"/>
      <c r="AB147" s="218"/>
      <c r="AC147" s="218"/>
      <c r="AD147" s="218"/>
      <c r="AE147" s="218"/>
      <c r="AF147" s="218"/>
      <c r="AG147" s="218"/>
      <c r="AH147" s="218"/>
      <c r="AI147" s="218"/>
      <c r="AJ147" s="218"/>
      <c r="AK147" s="218"/>
      <c r="AL147" s="218"/>
      <c r="AM147" s="218"/>
      <c r="AN147" s="218"/>
      <c r="AO147" s="218"/>
      <c r="AP147" s="218"/>
      <c r="AQ147" s="218"/>
      <c r="AR147" s="218"/>
      <c r="AS147" s="11"/>
      <c r="AT147" s="11"/>
      <c r="AU147" s="11"/>
      <c r="AV147" s="218"/>
      <c r="AW147" s="218"/>
      <c r="AX147" s="218"/>
      <c r="AY147" s="218"/>
      <c r="AZ147" s="218"/>
      <c r="BA147" s="11"/>
      <c r="BB147" s="11"/>
      <c r="BC147" s="11"/>
      <c r="BD147" s="218"/>
      <c r="BH147" s="218"/>
      <c r="BI147" s="218"/>
      <c r="BJ147" s="218"/>
      <c r="BK147" s="218"/>
      <c r="BL147" s="218"/>
      <c r="BM147" s="218"/>
      <c r="BN147" s="218"/>
      <c r="BO147" s="218"/>
      <c r="BP147" s="218"/>
      <c r="BQ147" s="218"/>
      <c r="BR147" s="218"/>
      <c r="BS147" s="218"/>
      <c r="BT147" s="218"/>
      <c r="BU147" s="218"/>
      <c r="BV147" s="218"/>
      <c r="BW147" s="218"/>
      <c r="BX147" s="218"/>
      <c r="CB147" s="218"/>
      <c r="CF147" s="218"/>
      <c r="CG147" s="218"/>
      <c r="CH147" s="218"/>
      <c r="CI147" s="218"/>
      <c r="CJ147" s="218"/>
      <c r="CK147" s="65"/>
      <c r="CL147" s="65"/>
      <c r="CM147" s="65"/>
      <c r="CN147" s="231"/>
      <c r="CR147" s="218"/>
      <c r="CV147" s="218"/>
    </row>
    <row r="148" spans="2:100" s="10" customFormat="1" x14ac:dyDescent="0.25">
      <c r="B148" s="12"/>
      <c r="C148" s="12"/>
      <c r="D148" s="11"/>
      <c r="E148" s="11"/>
      <c r="F148" s="11"/>
      <c r="G148" s="11"/>
      <c r="H148" s="218"/>
      <c r="I148" s="11"/>
      <c r="J148" s="11"/>
      <c r="K148" s="11"/>
      <c r="L148" s="218"/>
      <c r="M148" s="11"/>
      <c r="N148" s="11"/>
      <c r="O148" s="11"/>
      <c r="P148" s="218"/>
      <c r="Q148" s="11"/>
      <c r="R148" s="11"/>
      <c r="S148" s="11"/>
      <c r="T148" s="218"/>
      <c r="U148" s="11"/>
      <c r="V148" s="11"/>
      <c r="W148" s="11"/>
      <c r="X148" s="218"/>
      <c r="Y148" s="218"/>
      <c r="Z148" s="218"/>
      <c r="AA148" s="218"/>
      <c r="AB148" s="218"/>
      <c r="AC148" s="218"/>
      <c r="AD148" s="218"/>
      <c r="AE148" s="218"/>
      <c r="AF148" s="218"/>
      <c r="AG148" s="218"/>
      <c r="AH148" s="218"/>
      <c r="AI148" s="218"/>
      <c r="AJ148" s="218"/>
      <c r="AK148" s="218"/>
      <c r="AL148" s="218"/>
      <c r="AM148" s="218"/>
      <c r="AN148" s="218"/>
      <c r="AO148" s="218"/>
      <c r="AP148" s="218"/>
      <c r="AQ148" s="218"/>
      <c r="AR148" s="218"/>
      <c r="AS148" s="11"/>
      <c r="AT148" s="11"/>
      <c r="AU148" s="11"/>
      <c r="AV148" s="218"/>
      <c r="AW148" s="218"/>
      <c r="AX148" s="218"/>
      <c r="AY148" s="218"/>
      <c r="AZ148" s="218"/>
      <c r="BA148" s="11"/>
      <c r="BB148" s="11"/>
      <c r="BC148" s="11"/>
      <c r="BD148" s="218"/>
      <c r="BH148" s="218"/>
      <c r="BI148" s="218"/>
      <c r="BJ148" s="218"/>
      <c r="BK148" s="218"/>
      <c r="BL148" s="218"/>
      <c r="BM148" s="218"/>
      <c r="BN148" s="218"/>
      <c r="BO148" s="218"/>
      <c r="BP148" s="218"/>
      <c r="BQ148" s="218"/>
      <c r="BR148" s="218"/>
      <c r="BS148" s="218"/>
      <c r="BT148" s="218"/>
      <c r="BU148" s="218"/>
      <c r="BV148" s="218"/>
      <c r="BW148" s="218"/>
      <c r="BX148" s="218"/>
      <c r="CB148" s="218"/>
      <c r="CF148" s="218"/>
      <c r="CG148" s="218"/>
      <c r="CH148" s="218"/>
      <c r="CI148" s="218"/>
      <c r="CJ148" s="218"/>
      <c r="CK148" s="65"/>
      <c r="CL148" s="65"/>
      <c r="CM148" s="65"/>
      <c r="CN148" s="231"/>
      <c r="CR148" s="218"/>
      <c r="CV148" s="218"/>
    </row>
    <row r="149" spans="2:100" s="10" customFormat="1" x14ac:dyDescent="0.25">
      <c r="B149" s="12"/>
      <c r="C149" s="12"/>
      <c r="D149" s="11"/>
      <c r="E149" s="11"/>
      <c r="F149" s="11"/>
      <c r="G149" s="11"/>
      <c r="H149" s="218"/>
      <c r="I149" s="11"/>
      <c r="J149" s="11"/>
      <c r="K149" s="11"/>
      <c r="L149" s="218"/>
      <c r="M149" s="11"/>
      <c r="N149" s="11"/>
      <c r="O149" s="11"/>
      <c r="P149" s="218"/>
      <c r="Q149" s="11"/>
      <c r="R149" s="11"/>
      <c r="S149" s="11"/>
      <c r="T149" s="218"/>
      <c r="U149" s="11"/>
      <c r="V149" s="11"/>
      <c r="W149" s="11"/>
      <c r="X149" s="218"/>
      <c r="Y149" s="218"/>
      <c r="Z149" s="218"/>
      <c r="AA149" s="218"/>
      <c r="AB149" s="218"/>
      <c r="AC149" s="218"/>
      <c r="AD149" s="218"/>
      <c r="AE149" s="218"/>
      <c r="AF149" s="218"/>
      <c r="AG149" s="218"/>
      <c r="AH149" s="218"/>
      <c r="AI149" s="218"/>
      <c r="AJ149" s="218"/>
      <c r="AK149" s="218"/>
      <c r="AL149" s="218"/>
      <c r="AM149" s="218"/>
      <c r="AN149" s="218"/>
      <c r="AO149" s="218"/>
      <c r="AP149" s="218"/>
      <c r="AQ149" s="218"/>
      <c r="AR149" s="218"/>
      <c r="AS149" s="11"/>
      <c r="AT149" s="11"/>
      <c r="AU149" s="11"/>
      <c r="AV149" s="218"/>
      <c r="AW149" s="218"/>
      <c r="AX149" s="218"/>
      <c r="AY149" s="218"/>
      <c r="AZ149" s="218"/>
      <c r="BA149" s="11"/>
      <c r="BB149" s="11"/>
      <c r="BC149" s="11"/>
      <c r="BD149" s="218"/>
      <c r="BH149" s="218"/>
      <c r="BI149" s="218"/>
      <c r="BJ149" s="218"/>
      <c r="BK149" s="218"/>
      <c r="BL149" s="218"/>
      <c r="BM149" s="218"/>
      <c r="BN149" s="218"/>
      <c r="BO149" s="218"/>
      <c r="BP149" s="218"/>
      <c r="BQ149" s="218"/>
      <c r="BR149" s="218"/>
      <c r="BS149" s="218"/>
      <c r="BT149" s="218"/>
      <c r="BU149" s="218"/>
      <c r="BV149" s="218"/>
      <c r="BW149" s="218"/>
      <c r="BX149" s="218"/>
      <c r="CB149" s="218"/>
      <c r="CF149" s="218"/>
      <c r="CG149" s="218"/>
      <c r="CH149" s="218"/>
      <c r="CI149" s="218"/>
      <c r="CJ149" s="218"/>
      <c r="CK149" s="65"/>
      <c r="CL149" s="65"/>
      <c r="CM149" s="65"/>
      <c r="CN149" s="231"/>
      <c r="CR149" s="218"/>
      <c r="CV149" s="218"/>
    </row>
    <row r="150" spans="2:100" s="10" customFormat="1" x14ac:dyDescent="0.25">
      <c r="B150" s="12"/>
      <c r="C150" s="12"/>
      <c r="D150" s="11"/>
      <c r="E150" s="11"/>
      <c r="F150" s="11"/>
      <c r="G150" s="11"/>
      <c r="H150" s="218"/>
      <c r="I150" s="11"/>
      <c r="J150" s="11"/>
      <c r="K150" s="11"/>
      <c r="L150" s="218"/>
      <c r="M150" s="11"/>
      <c r="N150" s="11"/>
      <c r="O150" s="11"/>
      <c r="P150" s="218"/>
      <c r="Q150" s="11"/>
      <c r="R150" s="11"/>
      <c r="S150" s="11"/>
      <c r="T150" s="218"/>
      <c r="U150" s="11"/>
      <c r="V150" s="11"/>
      <c r="W150" s="11"/>
      <c r="X150" s="218"/>
      <c r="Y150" s="218"/>
      <c r="Z150" s="218"/>
      <c r="AA150" s="218"/>
      <c r="AB150" s="218"/>
      <c r="AC150" s="218"/>
      <c r="AD150" s="218"/>
      <c r="AE150" s="218"/>
      <c r="AF150" s="218"/>
      <c r="AG150" s="218"/>
      <c r="AH150" s="218"/>
      <c r="AI150" s="218"/>
      <c r="AJ150" s="218"/>
      <c r="AK150" s="218"/>
      <c r="AL150" s="218"/>
      <c r="AM150" s="218"/>
      <c r="AN150" s="218"/>
      <c r="AO150" s="218"/>
      <c r="AP150" s="218"/>
      <c r="AQ150" s="218"/>
      <c r="AR150" s="218"/>
      <c r="AS150" s="11"/>
      <c r="AT150" s="11"/>
      <c r="AU150" s="11"/>
      <c r="AV150" s="218"/>
      <c r="AW150" s="218"/>
      <c r="AX150" s="218"/>
      <c r="AY150" s="218"/>
      <c r="AZ150" s="218"/>
      <c r="BA150" s="11"/>
      <c r="BB150" s="11"/>
      <c r="BC150" s="11"/>
      <c r="BD150" s="218"/>
      <c r="BH150" s="218"/>
      <c r="BI150" s="218"/>
      <c r="BJ150" s="218"/>
      <c r="BK150" s="218"/>
      <c r="BL150" s="218"/>
      <c r="BM150" s="218"/>
      <c r="BN150" s="218"/>
      <c r="BO150" s="218"/>
      <c r="BP150" s="218"/>
      <c r="BQ150" s="218"/>
      <c r="BR150" s="218"/>
      <c r="BS150" s="218"/>
      <c r="BT150" s="218"/>
      <c r="BU150" s="218"/>
      <c r="BV150" s="218"/>
      <c r="BW150" s="218"/>
      <c r="BX150" s="218"/>
      <c r="CB150" s="218"/>
      <c r="CF150" s="218"/>
      <c r="CG150" s="218"/>
      <c r="CH150" s="218"/>
      <c r="CI150" s="218"/>
      <c r="CJ150" s="218"/>
      <c r="CK150" s="65"/>
      <c r="CL150" s="65"/>
      <c r="CM150" s="65"/>
      <c r="CN150" s="231"/>
      <c r="CR150" s="218"/>
      <c r="CV150" s="218"/>
    </row>
    <row r="151" spans="2:100" s="10" customFormat="1" x14ac:dyDescent="0.25">
      <c r="B151" s="12"/>
      <c r="C151" s="12"/>
      <c r="D151" s="11"/>
      <c r="E151" s="11"/>
      <c r="F151" s="11"/>
      <c r="G151" s="11"/>
      <c r="H151" s="218"/>
      <c r="I151" s="11"/>
      <c r="J151" s="11"/>
      <c r="K151" s="11"/>
      <c r="L151" s="218"/>
      <c r="M151" s="11"/>
      <c r="N151" s="11"/>
      <c r="O151" s="11"/>
      <c r="P151" s="218"/>
      <c r="Q151" s="11"/>
      <c r="R151" s="11"/>
      <c r="S151" s="11"/>
      <c r="T151" s="218"/>
      <c r="U151" s="11"/>
      <c r="V151" s="11"/>
      <c r="W151" s="11"/>
      <c r="X151" s="218"/>
      <c r="Y151" s="218"/>
      <c r="Z151" s="218"/>
      <c r="AA151" s="218"/>
      <c r="AB151" s="218"/>
      <c r="AC151" s="218"/>
      <c r="AD151" s="218"/>
      <c r="AE151" s="218"/>
      <c r="AF151" s="218"/>
      <c r="AG151" s="218"/>
      <c r="AH151" s="218"/>
      <c r="AI151" s="218"/>
      <c r="AJ151" s="218"/>
      <c r="AK151" s="218"/>
      <c r="AL151" s="218"/>
      <c r="AM151" s="218"/>
      <c r="AN151" s="218"/>
      <c r="AO151" s="218"/>
      <c r="AP151" s="218"/>
      <c r="AQ151" s="218"/>
      <c r="AR151" s="218"/>
      <c r="AS151" s="11"/>
      <c r="AT151" s="11"/>
      <c r="AU151" s="11"/>
      <c r="AV151" s="218"/>
      <c r="AW151" s="218"/>
      <c r="AX151" s="218"/>
      <c r="AY151" s="218"/>
      <c r="AZ151" s="218"/>
      <c r="BA151" s="11"/>
      <c r="BB151" s="11"/>
      <c r="BC151" s="11"/>
      <c r="BD151" s="218"/>
      <c r="BH151" s="218"/>
      <c r="BI151" s="218"/>
      <c r="BJ151" s="218"/>
      <c r="BK151" s="218"/>
      <c r="BL151" s="218"/>
      <c r="BM151" s="218"/>
      <c r="BN151" s="218"/>
      <c r="BO151" s="218"/>
      <c r="BP151" s="218"/>
      <c r="BQ151" s="218"/>
      <c r="BR151" s="218"/>
      <c r="BS151" s="218"/>
      <c r="BT151" s="218"/>
      <c r="BU151" s="218"/>
      <c r="BV151" s="218"/>
      <c r="BW151" s="218"/>
      <c r="BX151" s="218"/>
      <c r="CB151" s="218"/>
      <c r="CF151" s="218"/>
      <c r="CG151" s="218"/>
      <c r="CH151" s="218"/>
      <c r="CI151" s="218"/>
      <c r="CJ151" s="218"/>
      <c r="CK151" s="65"/>
      <c r="CL151" s="65"/>
      <c r="CM151" s="65"/>
      <c r="CN151" s="231"/>
      <c r="CR151" s="218"/>
      <c r="CV151" s="218"/>
    </row>
    <row r="152" spans="2:100" s="10" customFormat="1" x14ac:dyDescent="0.25">
      <c r="B152" s="12"/>
      <c r="C152" s="12"/>
      <c r="D152" s="11"/>
      <c r="E152" s="11"/>
      <c r="F152" s="11"/>
      <c r="G152" s="11"/>
      <c r="H152" s="218"/>
      <c r="I152" s="11"/>
      <c r="J152" s="11"/>
      <c r="K152" s="11"/>
      <c r="L152" s="218"/>
      <c r="M152" s="11"/>
      <c r="N152" s="11"/>
      <c r="O152" s="11"/>
      <c r="P152" s="218"/>
      <c r="Q152" s="11"/>
      <c r="R152" s="11"/>
      <c r="S152" s="11"/>
      <c r="T152" s="218"/>
      <c r="U152" s="11"/>
      <c r="V152" s="11"/>
      <c r="W152" s="11"/>
      <c r="X152" s="218"/>
      <c r="Y152" s="218"/>
      <c r="Z152" s="218"/>
      <c r="AA152" s="218"/>
      <c r="AB152" s="218"/>
      <c r="AC152" s="218"/>
      <c r="AD152" s="218"/>
      <c r="AE152" s="218"/>
      <c r="AF152" s="218"/>
      <c r="AG152" s="218"/>
      <c r="AH152" s="218"/>
      <c r="AI152" s="218"/>
      <c r="AJ152" s="218"/>
      <c r="AK152" s="218"/>
      <c r="AL152" s="218"/>
      <c r="AM152" s="218"/>
      <c r="AN152" s="218"/>
      <c r="AO152" s="218"/>
      <c r="AP152" s="218"/>
      <c r="AQ152" s="218"/>
      <c r="AR152" s="218"/>
      <c r="AS152" s="11"/>
      <c r="AT152" s="11"/>
      <c r="AU152" s="11"/>
      <c r="AV152" s="218"/>
      <c r="AW152" s="218"/>
      <c r="AX152" s="218"/>
      <c r="AY152" s="218"/>
      <c r="AZ152" s="218"/>
      <c r="BA152" s="11"/>
      <c r="BB152" s="11"/>
      <c r="BC152" s="11"/>
      <c r="BD152" s="218"/>
      <c r="BH152" s="218"/>
      <c r="BI152" s="218"/>
      <c r="BJ152" s="218"/>
      <c r="BK152" s="218"/>
      <c r="BL152" s="218"/>
      <c r="BM152" s="218"/>
      <c r="BN152" s="218"/>
      <c r="BO152" s="218"/>
      <c r="BP152" s="218"/>
      <c r="BQ152" s="218"/>
      <c r="BR152" s="218"/>
      <c r="BS152" s="218"/>
      <c r="BT152" s="218"/>
      <c r="BU152" s="218"/>
      <c r="BV152" s="218"/>
      <c r="BW152" s="218"/>
      <c r="BX152" s="218"/>
      <c r="CB152" s="218"/>
      <c r="CF152" s="218"/>
      <c r="CG152" s="218"/>
      <c r="CH152" s="218"/>
      <c r="CI152" s="218"/>
      <c r="CJ152" s="218"/>
      <c r="CK152" s="65"/>
      <c r="CL152" s="65"/>
      <c r="CM152" s="65"/>
      <c r="CN152" s="231"/>
      <c r="CR152" s="218"/>
      <c r="CV152" s="218"/>
    </row>
    <row r="153" spans="2:100" s="10" customFormat="1" x14ac:dyDescent="0.25">
      <c r="B153" s="12"/>
      <c r="C153" s="12"/>
      <c r="D153" s="11"/>
      <c r="E153" s="11"/>
      <c r="F153" s="11"/>
      <c r="G153" s="11"/>
      <c r="H153" s="218"/>
      <c r="I153" s="11"/>
      <c r="J153" s="11"/>
      <c r="K153" s="11"/>
      <c r="L153" s="218"/>
      <c r="M153" s="11"/>
      <c r="N153" s="11"/>
      <c r="O153" s="11"/>
      <c r="P153" s="218"/>
      <c r="Q153" s="11"/>
      <c r="R153" s="11"/>
      <c r="S153" s="11"/>
      <c r="T153" s="218"/>
      <c r="U153" s="11"/>
      <c r="V153" s="11"/>
      <c r="W153" s="11"/>
      <c r="X153" s="218"/>
      <c r="Y153" s="218"/>
      <c r="Z153" s="218"/>
      <c r="AA153" s="218"/>
      <c r="AB153" s="218"/>
      <c r="AC153" s="218"/>
      <c r="AD153" s="218"/>
      <c r="AE153" s="218"/>
      <c r="AF153" s="218"/>
      <c r="AG153" s="218"/>
      <c r="AH153" s="218"/>
      <c r="AI153" s="218"/>
      <c r="AJ153" s="218"/>
      <c r="AK153" s="218"/>
      <c r="AL153" s="218"/>
      <c r="AM153" s="218"/>
      <c r="AN153" s="218"/>
      <c r="AO153" s="218"/>
      <c r="AP153" s="218"/>
      <c r="AQ153" s="218"/>
      <c r="AR153" s="218"/>
      <c r="AS153" s="11"/>
      <c r="AT153" s="11"/>
      <c r="AU153" s="11"/>
      <c r="AV153" s="218"/>
      <c r="AW153" s="218"/>
      <c r="AX153" s="218"/>
      <c r="AY153" s="218"/>
      <c r="AZ153" s="218"/>
      <c r="BA153" s="11"/>
      <c r="BB153" s="11"/>
      <c r="BC153" s="11"/>
      <c r="BD153" s="218"/>
      <c r="BH153" s="218"/>
      <c r="BI153" s="218"/>
      <c r="BJ153" s="218"/>
      <c r="BK153" s="218"/>
      <c r="BL153" s="218"/>
      <c r="BM153" s="218"/>
      <c r="BN153" s="218"/>
      <c r="BO153" s="218"/>
      <c r="BP153" s="218"/>
      <c r="BQ153" s="218"/>
      <c r="BR153" s="218"/>
      <c r="BS153" s="218"/>
      <c r="BT153" s="218"/>
      <c r="BU153" s="218"/>
      <c r="BV153" s="218"/>
      <c r="BW153" s="218"/>
      <c r="BX153" s="218"/>
      <c r="CB153" s="218"/>
      <c r="CF153" s="218"/>
      <c r="CG153" s="218"/>
      <c r="CH153" s="218"/>
      <c r="CI153" s="218"/>
      <c r="CJ153" s="218"/>
      <c r="CK153" s="65"/>
      <c r="CL153" s="65"/>
      <c r="CM153" s="65"/>
      <c r="CN153" s="231"/>
      <c r="CR153" s="218"/>
      <c r="CV153" s="218"/>
    </row>
    <row r="154" spans="2:100" s="10" customFormat="1" x14ac:dyDescent="0.25">
      <c r="B154" s="12"/>
      <c r="C154" s="12"/>
      <c r="D154" s="11"/>
      <c r="E154" s="11"/>
      <c r="F154" s="11"/>
      <c r="G154" s="11"/>
      <c r="H154" s="218"/>
      <c r="I154" s="11"/>
      <c r="J154" s="11"/>
      <c r="K154" s="11"/>
      <c r="L154" s="218"/>
      <c r="M154" s="11"/>
      <c r="N154" s="11"/>
      <c r="O154" s="11"/>
      <c r="P154" s="218"/>
      <c r="Q154" s="11"/>
      <c r="R154" s="11"/>
      <c r="S154" s="11"/>
      <c r="T154" s="218"/>
      <c r="U154" s="11"/>
      <c r="V154" s="11"/>
      <c r="W154" s="11"/>
      <c r="X154" s="218"/>
      <c r="Y154" s="218"/>
      <c r="Z154" s="218"/>
      <c r="AA154" s="218"/>
      <c r="AB154" s="218"/>
      <c r="AC154" s="218"/>
      <c r="AD154" s="218"/>
      <c r="AE154" s="218"/>
      <c r="AF154" s="218"/>
      <c r="AG154" s="218"/>
      <c r="AH154" s="218"/>
      <c r="AI154" s="218"/>
      <c r="AJ154" s="218"/>
      <c r="AK154" s="218"/>
      <c r="AL154" s="218"/>
      <c r="AM154" s="218"/>
      <c r="AN154" s="218"/>
      <c r="AO154" s="218"/>
      <c r="AP154" s="218"/>
      <c r="AQ154" s="218"/>
      <c r="AR154" s="218"/>
      <c r="AS154" s="11"/>
      <c r="AT154" s="11"/>
      <c r="AU154" s="11"/>
      <c r="AV154" s="218"/>
      <c r="AW154" s="218"/>
      <c r="AX154" s="218"/>
      <c r="AY154" s="218"/>
      <c r="AZ154" s="218"/>
      <c r="BA154" s="11"/>
      <c r="BB154" s="11"/>
      <c r="BC154" s="11"/>
      <c r="BD154" s="218"/>
      <c r="BH154" s="218"/>
      <c r="BI154" s="218"/>
      <c r="BJ154" s="218"/>
      <c r="BK154" s="218"/>
      <c r="BL154" s="218"/>
      <c r="BM154" s="218"/>
      <c r="BN154" s="218"/>
      <c r="BO154" s="218"/>
      <c r="BP154" s="218"/>
      <c r="BQ154" s="218"/>
      <c r="BR154" s="218"/>
      <c r="BS154" s="218"/>
      <c r="BT154" s="218"/>
      <c r="BU154" s="218"/>
      <c r="BV154" s="218"/>
      <c r="BW154" s="218"/>
      <c r="BX154" s="218"/>
      <c r="CB154" s="218"/>
      <c r="CF154" s="218"/>
      <c r="CG154" s="218"/>
      <c r="CH154" s="218"/>
      <c r="CI154" s="218"/>
      <c r="CJ154" s="218"/>
      <c r="CK154" s="65"/>
      <c r="CL154" s="65"/>
      <c r="CM154" s="65"/>
      <c r="CN154" s="231"/>
      <c r="CR154" s="218"/>
      <c r="CV154" s="218"/>
    </row>
    <row r="155" spans="2:100" s="10" customFormat="1" x14ac:dyDescent="0.25">
      <c r="B155" s="12"/>
      <c r="C155" s="12"/>
      <c r="D155" s="11"/>
      <c r="E155" s="11"/>
      <c r="F155" s="11"/>
      <c r="G155" s="11"/>
      <c r="H155" s="218"/>
      <c r="I155" s="11"/>
      <c r="J155" s="11"/>
      <c r="K155" s="11"/>
      <c r="L155" s="218"/>
      <c r="M155" s="11"/>
      <c r="N155" s="11"/>
      <c r="O155" s="11"/>
      <c r="P155" s="218"/>
      <c r="Q155" s="11"/>
      <c r="R155" s="11"/>
      <c r="S155" s="11"/>
      <c r="T155" s="218"/>
      <c r="U155" s="11"/>
      <c r="V155" s="11"/>
      <c r="W155" s="11"/>
      <c r="X155" s="218"/>
      <c r="Y155" s="218"/>
      <c r="Z155" s="218"/>
      <c r="AA155" s="218"/>
      <c r="AB155" s="218"/>
      <c r="AC155" s="218"/>
      <c r="AD155" s="218"/>
      <c r="AE155" s="218"/>
      <c r="AF155" s="218"/>
      <c r="AG155" s="218"/>
      <c r="AH155" s="218"/>
      <c r="AI155" s="218"/>
      <c r="AJ155" s="218"/>
      <c r="AK155" s="218"/>
      <c r="AL155" s="218"/>
      <c r="AM155" s="218"/>
      <c r="AN155" s="218"/>
      <c r="AO155" s="218"/>
      <c r="AP155" s="218"/>
      <c r="AQ155" s="218"/>
      <c r="AR155" s="218"/>
      <c r="AS155" s="11"/>
      <c r="AT155" s="11"/>
      <c r="AU155" s="11"/>
      <c r="AV155" s="218"/>
      <c r="AW155" s="218"/>
      <c r="AX155" s="218"/>
      <c r="AY155" s="218"/>
      <c r="AZ155" s="218"/>
      <c r="BA155" s="11"/>
      <c r="BB155" s="11"/>
      <c r="BC155" s="11"/>
      <c r="BD155" s="218"/>
      <c r="BH155" s="218"/>
      <c r="BI155" s="218"/>
      <c r="BJ155" s="218"/>
      <c r="BK155" s="218"/>
      <c r="BL155" s="218"/>
      <c r="BM155" s="218"/>
      <c r="BN155" s="218"/>
      <c r="BO155" s="218"/>
      <c r="BP155" s="218"/>
      <c r="BQ155" s="218"/>
      <c r="BR155" s="218"/>
      <c r="BS155" s="218"/>
      <c r="BT155" s="218"/>
      <c r="BU155" s="218"/>
      <c r="BV155" s="218"/>
      <c r="BW155" s="218"/>
      <c r="BX155" s="218"/>
      <c r="CB155" s="218"/>
      <c r="CF155" s="218"/>
      <c r="CG155" s="218"/>
      <c r="CH155" s="218"/>
      <c r="CI155" s="218"/>
      <c r="CJ155" s="218"/>
      <c r="CK155" s="65"/>
      <c r="CL155" s="65"/>
      <c r="CM155" s="65"/>
      <c r="CN155" s="231"/>
      <c r="CR155" s="218"/>
      <c r="CV155" s="218"/>
    </row>
    <row r="156" spans="2:100" s="10" customFormat="1" x14ac:dyDescent="0.25">
      <c r="B156" s="12"/>
      <c r="C156" s="12"/>
      <c r="D156" s="11"/>
      <c r="E156" s="11"/>
      <c r="F156" s="11"/>
      <c r="G156" s="11"/>
      <c r="H156" s="218"/>
      <c r="I156" s="11"/>
      <c r="J156" s="11"/>
      <c r="K156" s="11"/>
      <c r="L156" s="218"/>
      <c r="M156" s="11"/>
      <c r="N156" s="11"/>
      <c r="O156" s="11"/>
      <c r="P156" s="218"/>
      <c r="Q156" s="11"/>
      <c r="R156" s="11"/>
      <c r="S156" s="11"/>
      <c r="T156" s="218"/>
      <c r="U156" s="11"/>
      <c r="V156" s="11"/>
      <c r="W156" s="11"/>
      <c r="X156" s="218"/>
      <c r="Y156" s="218"/>
      <c r="Z156" s="218"/>
      <c r="AA156" s="218"/>
      <c r="AB156" s="218"/>
      <c r="AC156" s="218"/>
      <c r="AD156" s="218"/>
      <c r="AE156" s="218"/>
      <c r="AF156" s="218"/>
      <c r="AG156" s="218"/>
      <c r="AH156" s="218"/>
      <c r="AI156" s="218"/>
      <c r="AJ156" s="218"/>
      <c r="AK156" s="218"/>
      <c r="AL156" s="218"/>
      <c r="AM156" s="218"/>
      <c r="AN156" s="218"/>
      <c r="AO156" s="218"/>
      <c r="AP156" s="218"/>
      <c r="AQ156" s="218"/>
      <c r="AR156" s="218"/>
      <c r="AS156" s="11"/>
      <c r="AT156" s="11"/>
      <c r="AU156" s="11"/>
      <c r="AV156" s="218"/>
      <c r="AW156" s="218"/>
      <c r="AX156" s="218"/>
      <c r="AY156" s="218"/>
      <c r="AZ156" s="218"/>
      <c r="BA156" s="11"/>
      <c r="BB156" s="11"/>
      <c r="BC156" s="11"/>
      <c r="BD156" s="218"/>
      <c r="BH156" s="218"/>
      <c r="BI156" s="218"/>
      <c r="BJ156" s="218"/>
      <c r="BK156" s="218"/>
      <c r="BL156" s="218"/>
      <c r="BM156" s="218"/>
      <c r="BN156" s="218"/>
      <c r="BO156" s="218"/>
      <c r="BP156" s="218"/>
      <c r="BQ156" s="218"/>
      <c r="BR156" s="218"/>
      <c r="BS156" s="218"/>
      <c r="BT156" s="218"/>
      <c r="BU156" s="218"/>
      <c r="BV156" s="218"/>
      <c r="BW156" s="218"/>
      <c r="BX156" s="218"/>
      <c r="CB156" s="218"/>
      <c r="CF156" s="218"/>
      <c r="CG156" s="218"/>
      <c r="CH156" s="218"/>
      <c r="CI156" s="218"/>
      <c r="CJ156" s="218"/>
      <c r="CK156" s="65"/>
      <c r="CL156" s="65"/>
      <c r="CM156" s="65"/>
      <c r="CN156" s="231"/>
      <c r="CR156" s="218"/>
      <c r="CV156" s="218"/>
    </row>
    <row r="157" spans="2:100" s="10" customFormat="1" x14ac:dyDescent="0.25">
      <c r="B157" s="12"/>
      <c r="C157" s="12"/>
      <c r="D157" s="11"/>
      <c r="E157" s="11"/>
      <c r="F157" s="11"/>
      <c r="G157" s="11"/>
      <c r="H157" s="218"/>
      <c r="I157" s="11"/>
      <c r="J157" s="11"/>
      <c r="K157" s="11"/>
      <c r="L157" s="218"/>
      <c r="M157" s="11"/>
      <c r="N157" s="11"/>
      <c r="O157" s="11"/>
      <c r="P157" s="218"/>
      <c r="Q157" s="11"/>
      <c r="R157" s="11"/>
      <c r="S157" s="11"/>
      <c r="T157" s="218"/>
      <c r="U157" s="11"/>
      <c r="V157" s="11"/>
      <c r="W157" s="11"/>
      <c r="X157" s="218"/>
      <c r="Y157" s="218"/>
      <c r="Z157" s="218"/>
      <c r="AA157" s="218"/>
      <c r="AB157" s="218"/>
      <c r="AC157" s="218"/>
      <c r="AD157" s="218"/>
      <c r="AE157" s="218"/>
      <c r="AF157" s="218"/>
      <c r="AG157" s="218"/>
      <c r="AH157" s="218"/>
      <c r="AI157" s="218"/>
      <c r="AJ157" s="218"/>
      <c r="AK157" s="218"/>
      <c r="AL157" s="218"/>
      <c r="AM157" s="218"/>
      <c r="AN157" s="218"/>
      <c r="AO157" s="218"/>
      <c r="AP157" s="218"/>
      <c r="AQ157" s="218"/>
      <c r="AR157" s="218"/>
      <c r="AS157" s="11"/>
      <c r="AT157" s="11"/>
      <c r="AU157" s="11"/>
      <c r="AV157" s="218"/>
      <c r="AW157" s="218"/>
      <c r="AX157" s="218"/>
      <c r="AY157" s="218"/>
      <c r="AZ157" s="218"/>
      <c r="BA157" s="11"/>
      <c r="BB157" s="11"/>
      <c r="BC157" s="11"/>
      <c r="BD157" s="218"/>
      <c r="BH157" s="218"/>
      <c r="BI157" s="218"/>
      <c r="BJ157" s="218"/>
      <c r="BK157" s="218"/>
      <c r="BL157" s="218"/>
      <c r="BM157" s="218"/>
      <c r="BN157" s="218"/>
      <c r="BO157" s="218"/>
      <c r="BP157" s="218"/>
      <c r="BQ157" s="218"/>
      <c r="BR157" s="218"/>
      <c r="BS157" s="218"/>
      <c r="BT157" s="218"/>
      <c r="BU157" s="218"/>
      <c r="BV157" s="218"/>
      <c r="BW157" s="218"/>
      <c r="BX157" s="218"/>
      <c r="CB157" s="218"/>
      <c r="CF157" s="218"/>
      <c r="CG157" s="218"/>
      <c r="CH157" s="218"/>
      <c r="CI157" s="218"/>
      <c r="CJ157" s="218"/>
      <c r="CK157" s="65"/>
      <c r="CL157" s="65"/>
      <c r="CM157" s="65"/>
      <c r="CN157" s="231"/>
      <c r="CR157" s="218"/>
      <c r="CV157" s="218"/>
    </row>
    <row r="158" spans="2:100" s="10" customFormat="1" x14ac:dyDescent="0.25">
      <c r="B158" s="12"/>
      <c r="C158" s="12"/>
      <c r="D158" s="11"/>
      <c r="E158" s="11"/>
      <c r="F158" s="11"/>
      <c r="G158" s="11"/>
      <c r="H158" s="218"/>
      <c r="I158" s="11"/>
      <c r="J158" s="11"/>
      <c r="K158" s="11"/>
      <c r="L158" s="218"/>
      <c r="M158" s="11"/>
      <c r="N158" s="11"/>
      <c r="O158" s="11"/>
      <c r="P158" s="218"/>
      <c r="Q158" s="11"/>
      <c r="R158" s="11"/>
      <c r="S158" s="11"/>
      <c r="T158" s="218"/>
      <c r="U158" s="11"/>
      <c r="V158" s="11"/>
      <c r="W158" s="11"/>
      <c r="X158" s="218"/>
      <c r="Y158" s="218"/>
      <c r="Z158" s="218"/>
      <c r="AA158" s="218"/>
      <c r="AB158" s="218"/>
      <c r="AC158" s="218"/>
      <c r="AD158" s="218"/>
      <c r="AE158" s="218"/>
      <c r="AF158" s="218"/>
      <c r="AG158" s="218"/>
      <c r="AH158" s="218"/>
      <c r="AI158" s="218"/>
      <c r="AJ158" s="218"/>
      <c r="AK158" s="218"/>
      <c r="AL158" s="218"/>
      <c r="AM158" s="218"/>
      <c r="AN158" s="218"/>
      <c r="AO158" s="218"/>
      <c r="AP158" s="218"/>
      <c r="AQ158" s="218"/>
      <c r="AR158" s="218"/>
      <c r="AS158" s="11"/>
      <c r="AT158" s="11"/>
      <c r="AU158" s="11"/>
      <c r="AV158" s="218"/>
      <c r="AW158" s="218"/>
      <c r="AX158" s="218"/>
      <c r="AY158" s="218"/>
      <c r="AZ158" s="218"/>
      <c r="BA158" s="11"/>
      <c r="BB158" s="11"/>
      <c r="BC158" s="11"/>
      <c r="BD158" s="218"/>
      <c r="BH158" s="218"/>
      <c r="BI158" s="218"/>
      <c r="BJ158" s="218"/>
      <c r="BK158" s="218"/>
      <c r="BL158" s="218"/>
      <c r="BM158" s="218"/>
      <c r="BN158" s="218"/>
      <c r="BO158" s="218"/>
      <c r="BP158" s="218"/>
      <c r="BQ158" s="218"/>
      <c r="BR158" s="218"/>
      <c r="BS158" s="218"/>
      <c r="BT158" s="218"/>
      <c r="BU158" s="218"/>
      <c r="BV158" s="218"/>
      <c r="BW158" s="218"/>
      <c r="BX158" s="218"/>
      <c r="CB158" s="218"/>
      <c r="CF158" s="218"/>
      <c r="CG158" s="218"/>
      <c r="CH158" s="218"/>
      <c r="CI158" s="218"/>
      <c r="CJ158" s="218"/>
      <c r="CK158" s="65"/>
      <c r="CL158" s="65"/>
      <c r="CM158" s="65"/>
      <c r="CN158" s="231"/>
      <c r="CR158" s="218"/>
      <c r="CV158" s="218"/>
    </row>
    <row r="159" spans="2:100" s="10" customFormat="1" x14ac:dyDescent="0.25">
      <c r="B159" s="12"/>
      <c r="C159" s="12"/>
      <c r="D159" s="11"/>
      <c r="E159" s="11"/>
      <c r="F159" s="11"/>
      <c r="G159" s="11"/>
      <c r="H159" s="218"/>
      <c r="I159" s="11"/>
      <c r="J159" s="11"/>
      <c r="K159" s="11"/>
      <c r="L159" s="218"/>
      <c r="M159" s="11"/>
      <c r="N159" s="11"/>
      <c r="O159" s="11"/>
      <c r="P159" s="218"/>
      <c r="Q159" s="11"/>
      <c r="R159" s="11"/>
      <c r="S159" s="11"/>
      <c r="T159" s="218"/>
      <c r="U159" s="11"/>
      <c r="V159" s="11"/>
      <c r="W159" s="11"/>
      <c r="X159" s="218"/>
      <c r="Y159" s="218"/>
      <c r="Z159" s="218"/>
      <c r="AA159" s="218"/>
      <c r="AB159" s="218"/>
      <c r="AC159" s="218"/>
      <c r="AD159" s="218"/>
      <c r="AE159" s="218"/>
      <c r="AF159" s="218"/>
      <c r="AG159" s="218"/>
      <c r="AH159" s="218"/>
      <c r="AI159" s="218"/>
      <c r="AJ159" s="218"/>
      <c r="AK159" s="218"/>
      <c r="AL159" s="218"/>
      <c r="AM159" s="218"/>
      <c r="AN159" s="218"/>
      <c r="AO159" s="218"/>
      <c r="AP159" s="218"/>
      <c r="AQ159" s="218"/>
      <c r="AR159" s="218"/>
      <c r="AS159" s="11"/>
      <c r="AT159" s="11"/>
      <c r="AU159" s="11"/>
      <c r="AV159" s="218"/>
      <c r="AW159" s="218"/>
      <c r="AX159" s="218"/>
      <c r="AY159" s="218"/>
      <c r="AZ159" s="218"/>
      <c r="BA159" s="11"/>
      <c r="BB159" s="11"/>
      <c r="BC159" s="11"/>
      <c r="BD159" s="218"/>
      <c r="BH159" s="218"/>
      <c r="BI159" s="218"/>
      <c r="BJ159" s="218"/>
      <c r="BK159" s="218"/>
      <c r="BL159" s="218"/>
      <c r="BM159" s="218"/>
      <c r="BN159" s="218"/>
      <c r="BO159" s="218"/>
      <c r="BP159" s="218"/>
      <c r="BQ159" s="218"/>
      <c r="BR159" s="218"/>
      <c r="BS159" s="218"/>
      <c r="BT159" s="218"/>
      <c r="BU159" s="218"/>
      <c r="BV159" s="218"/>
      <c r="BW159" s="218"/>
      <c r="BX159" s="218"/>
      <c r="CB159" s="218"/>
      <c r="CF159" s="218"/>
      <c r="CG159" s="218"/>
      <c r="CH159" s="218"/>
      <c r="CI159" s="218"/>
      <c r="CJ159" s="218"/>
      <c r="CK159" s="65"/>
      <c r="CL159" s="65"/>
      <c r="CM159" s="65"/>
      <c r="CN159" s="231"/>
      <c r="CR159" s="218"/>
      <c r="CV159" s="218"/>
    </row>
    <row r="160" spans="2:100" s="10" customFormat="1" x14ac:dyDescent="0.25">
      <c r="B160" s="12"/>
      <c r="C160" s="12"/>
      <c r="D160" s="11"/>
      <c r="E160" s="11"/>
      <c r="F160" s="11"/>
      <c r="G160" s="11"/>
      <c r="H160" s="218"/>
      <c r="I160" s="11"/>
      <c r="J160" s="11"/>
      <c r="K160" s="11"/>
      <c r="L160" s="218"/>
      <c r="M160" s="11"/>
      <c r="N160" s="11"/>
      <c r="O160" s="11"/>
      <c r="P160" s="218"/>
      <c r="Q160" s="11"/>
      <c r="R160" s="11"/>
      <c r="S160" s="11"/>
      <c r="T160" s="218"/>
      <c r="U160" s="11"/>
      <c r="V160" s="11"/>
      <c r="W160" s="11"/>
      <c r="X160" s="218"/>
      <c r="Y160" s="218"/>
      <c r="Z160" s="218"/>
      <c r="AA160" s="218"/>
      <c r="AB160" s="218"/>
      <c r="AC160" s="218"/>
      <c r="AD160" s="218"/>
      <c r="AE160" s="218"/>
      <c r="AF160" s="218"/>
      <c r="AG160" s="218"/>
      <c r="AH160" s="218"/>
      <c r="AI160" s="218"/>
      <c r="AJ160" s="218"/>
      <c r="AK160" s="218"/>
      <c r="AL160" s="218"/>
      <c r="AM160" s="218"/>
      <c r="AN160" s="218"/>
      <c r="AO160" s="218"/>
      <c r="AP160" s="218"/>
      <c r="AQ160" s="218"/>
      <c r="AR160" s="218"/>
      <c r="AS160" s="11"/>
      <c r="AT160" s="11"/>
      <c r="AU160" s="11"/>
      <c r="AV160" s="218"/>
      <c r="AW160" s="218"/>
      <c r="AX160" s="218"/>
      <c r="AY160" s="218"/>
      <c r="AZ160" s="218"/>
      <c r="BA160" s="11"/>
      <c r="BB160" s="11"/>
      <c r="BC160" s="11"/>
      <c r="BD160" s="218"/>
      <c r="BH160" s="218"/>
      <c r="BI160" s="218"/>
      <c r="BJ160" s="218"/>
      <c r="BK160" s="218"/>
      <c r="BL160" s="218"/>
      <c r="BM160" s="218"/>
      <c r="BN160" s="218"/>
      <c r="BO160" s="218"/>
      <c r="BP160" s="218"/>
      <c r="BQ160" s="218"/>
      <c r="BR160" s="218"/>
      <c r="BS160" s="218"/>
      <c r="BT160" s="218"/>
      <c r="BU160" s="218"/>
      <c r="BV160" s="218"/>
      <c r="BW160" s="218"/>
      <c r="BX160" s="218"/>
      <c r="CB160" s="218"/>
      <c r="CF160" s="218"/>
      <c r="CG160" s="218"/>
      <c r="CH160" s="218"/>
      <c r="CI160" s="218"/>
      <c r="CJ160" s="218"/>
      <c r="CK160" s="65"/>
      <c r="CL160" s="65"/>
      <c r="CM160" s="65"/>
      <c r="CN160" s="231"/>
      <c r="CR160" s="218"/>
      <c r="CV160" s="218"/>
    </row>
    <row r="161" spans="2:100" s="10" customFormat="1" x14ac:dyDescent="0.25">
      <c r="B161" s="12"/>
      <c r="C161" s="12"/>
      <c r="D161" s="11"/>
      <c r="E161" s="11"/>
      <c r="F161" s="11"/>
      <c r="G161" s="11"/>
      <c r="H161" s="218"/>
      <c r="I161" s="11"/>
      <c r="J161" s="11"/>
      <c r="K161" s="11"/>
      <c r="L161" s="218"/>
      <c r="M161" s="11"/>
      <c r="N161" s="11"/>
      <c r="O161" s="11"/>
      <c r="P161" s="218"/>
      <c r="Q161" s="11"/>
      <c r="R161" s="11"/>
      <c r="S161" s="11"/>
      <c r="T161" s="218"/>
      <c r="U161" s="11"/>
      <c r="V161" s="11"/>
      <c r="W161" s="11"/>
      <c r="X161" s="218"/>
      <c r="Y161" s="218"/>
      <c r="Z161" s="218"/>
      <c r="AA161" s="218"/>
      <c r="AB161" s="218"/>
      <c r="AC161" s="218"/>
      <c r="AD161" s="218"/>
      <c r="AE161" s="218"/>
      <c r="AF161" s="218"/>
      <c r="AG161" s="218"/>
      <c r="AH161" s="218"/>
      <c r="AI161" s="218"/>
      <c r="AJ161" s="218"/>
      <c r="AK161" s="218"/>
      <c r="AL161" s="218"/>
      <c r="AM161" s="218"/>
      <c r="AN161" s="218"/>
      <c r="AO161" s="218"/>
      <c r="AP161" s="218"/>
      <c r="AQ161" s="218"/>
      <c r="AR161" s="218"/>
      <c r="AS161" s="11"/>
      <c r="AT161" s="11"/>
      <c r="AU161" s="11"/>
      <c r="AV161" s="218"/>
      <c r="AW161" s="218"/>
      <c r="AX161" s="218"/>
      <c r="AY161" s="218"/>
      <c r="AZ161" s="218"/>
      <c r="BA161" s="11"/>
      <c r="BB161" s="11"/>
      <c r="BC161" s="11"/>
      <c r="BD161" s="218"/>
      <c r="BH161" s="218"/>
      <c r="BI161" s="218"/>
      <c r="BJ161" s="218"/>
      <c r="BK161" s="218"/>
      <c r="BL161" s="218"/>
      <c r="BM161" s="218"/>
      <c r="BN161" s="218"/>
      <c r="BO161" s="218"/>
      <c r="BP161" s="218"/>
      <c r="BQ161" s="218"/>
      <c r="BR161" s="218"/>
      <c r="BS161" s="218"/>
      <c r="BT161" s="218"/>
      <c r="BU161" s="218"/>
      <c r="BV161" s="218"/>
      <c r="BW161" s="218"/>
      <c r="BX161" s="218"/>
      <c r="CB161" s="218"/>
      <c r="CF161" s="218"/>
      <c r="CG161" s="218"/>
      <c r="CH161" s="218"/>
      <c r="CI161" s="218"/>
      <c r="CJ161" s="218"/>
      <c r="CK161" s="65"/>
      <c r="CL161" s="65"/>
      <c r="CM161" s="65"/>
      <c r="CN161" s="231"/>
      <c r="CR161" s="218"/>
      <c r="CV161" s="218"/>
    </row>
    <row r="162" spans="2:100" s="10" customFormat="1" x14ac:dyDescent="0.25">
      <c r="B162" s="12"/>
      <c r="C162" s="12"/>
      <c r="D162" s="11"/>
      <c r="E162" s="11"/>
      <c r="F162" s="11"/>
      <c r="G162" s="11"/>
      <c r="H162" s="218"/>
      <c r="I162" s="11"/>
      <c r="J162" s="11"/>
      <c r="K162" s="11"/>
      <c r="L162" s="218"/>
      <c r="M162" s="11"/>
      <c r="N162" s="11"/>
      <c r="O162" s="11"/>
      <c r="P162" s="218"/>
      <c r="Q162" s="11"/>
      <c r="R162" s="11"/>
      <c r="S162" s="11"/>
      <c r="T162" s="218"/>
      <c r="U162" s="11"/>
      <c r="V162" s="11"/>
      <c r="W162" s="11"/>
      <c r="X162" s="218"/>
      <c r="Y162" s="218"/>
      <c r="Z162" s="218"/>
      <c r="AA162" s="218"/>
      <c r="AB162" s="218"/>
      <c r="AC162" s="218"/>
      <c r="AD162" s="218"/>
      <c r="AE162" s="218"/>
      <c r="AF162" s="218"/>
      <c r="AG162" s="218"/>
      <c r="AH162" s="218"/>
      <c r="AI162" s="218"/>
      <c r="AJ162" s="218"/>
      <c r="AK162" s="218"/>
      <c r="AL162" s="218"/>
      <c r="AM162" s="218"/>
      <c r="AN162" s="218"/>
      <c r="AO162" s="218"/>
      <c r="AP162" s="218"/>
      <c r="AQ162" s="218"/>
      <c r="AR162" s="218"/>
      <c r="AS162" s="11"/>
      <c r="AT162" s="11"/>
      <c r="AU162" s="11"/>
      <c r="AV162" s="218"/>
      <c r="AW162" s="218"/>
      <c r="AX162" s="218"/>
      <c r="AY162" s="218"/>
      <c r="AZ162" s="218"/>
      <c r="BA162" s="11"/>
      <c r="BB162" s="11"/>
      <c r="BC162" s="11"/>
      <c r="BD162" s="218"/>
      <c r="BH162" s="218"/>
      <c r="BI162" s="218"/>
      <c r="BJ162" s="218"/>
      <c r="BK162" s="218"/>
      <c r="BL162" s="218"/>
      <c r="BM162" s="218"/>
      <c r="BN162" s="218"/>
      <c r="BO162" s="218"/>
      <c r="BP162" s="218"/>
      <c r="BQ162" s="218"/>
      <c r="BR162" s="218"/>
      <c r="BS162" s="218"/>
      <c r="BT162" s="218"/>
      <c r="BU162" s="218"/>
      <c r="BV162" s="218"/>
      <c r="BW162" s="218"/>
      <c r="BX162" s="218"/>
      <c r="CB162" s="218"/>
      <c r="CF162" s="218"/>
      <c r="CG162" s="218"/>
      <c r="CH162" s="218"/>
      <c r="CI162" s="218"/>
      <c r="CJ162" s="218"/>
      <c r="CK162" s="65"/>
      <c r="CL162" s="65"/>
      <c r="CM162" s="65"/>
      <c r="CN162" s="231"/>
      <c r="CR162" s="218"/>
      <c r="CV162" s="218"/>
    </row>
    <row r="163" spans="2:100" s="10" customFormat="1" x14ac:dyDescent="0.25">
      <c r="B163" s="12"/>
      <c r="C163" s="12"/>
      <c r="D163" s="11"/>
      <c r="E163" s="11"/>
      <c r="F163" s="11"/>
      <c r="G163" s="11"/>
      <c r="H163" s="218"/>
      <c r="I163" s="11"/>
      <c r="J163" s="11"/>
      <c r="K163" s="11"/>
      <c r="L163" s="218"/>
      <c r="M163" s="11"/>
      <c r="N163" s="11"/>
      <c r="O163" s="11"/>
      <c r="P163" s="218"/>
      <c r="Q163" s="11"/>
      <c r="R163" s="11"/>
      <c r="S163" s="11"/>
      <c r="T163" s="218"/>
      <c r="U163" s="11"/>
      <c r="V163" s="11"/>
      <c r="W163" s="11"/>
      <c r="X163" s="218"/>
      <c r="Y163" s="218"/>
      <c r="Z163" s="218"/>
      <c r="AA163" s="218"/>
      <c r="AB163" s="218"/>
      <c r="AC163" s="218"/>
      <c r="AD163" s="218"/>
      <c r="AE163" s="218"/>
      <c r="AF163" s="218"/>
      <c r="AG163" s="218"/>
      <c r="AH163" s="218"/>
      <c r="AI163" s="218"/>
      <c r="AJ163" s="218"/>
      <c r="AK163" s="218"/>
      <c r="AL163" s="218"/>
      <c r="AM163" s="218"/>
      <c r="AN163" s="218"/>
      <c r="AO163" s="218"/>
      <c r="AP163" s="218"/>
      <c r="AQ163" s="218"/>
      <c r="AR163" s="218"/>
      <c r="AS163" s="11"/>
      <c r="AT163" s="11"/>
      <c r="AU163" s="11"/>
      <c r="AV163" s="218"/>
      <c r="AW163" s="218"/>
      <c r="AX163" s="218"/>
      <c r="AY163" s="218"/>
      <c r="AZ163" s="218"/>
      <c r="BA163" s="11"/>
      <c r="BB163" s="11"/>
      <c r="BC163" s="11"/>
      <c r="BD163" s="218"/>
      <c r="BH163" s="218"/>
      <c r="BI163" s="218"/>
      <c r="BJ163" s="218"/>
      <c r="BK163" s="218"/>
      <c r="BL163" s="218"/>
      <c r="BM163" s="218"/>
      <c r="BN163" s="218"/>
      <c r="BO163" s="218"/>
      <c r="BP163" s="218"/>
      <c r="BQ163" s="218"/>
      <c r="BR163" s="218"/>
      <c r="BS163" s="218"/>
      <c r="BT163" s="218"/>
      <c r="BU163" s="218"/>
      <c r="BV163" s="218"/>
      <c r="BW163" s="218"/>
      <c r="BX163" s="218"/>
      <c r="CB163" s="218"/>
      <c r="CF163" s="218"/>
      <c r="CG163" s="218"/>
      <c r="CH163" s="218"/>
      <c r="CI163" s="218"/>
      <c r="CJ163" s="218"/>
      <c r="CK163" s="65"/>
      <c r="CL163" s="65"/>
      <c r="CM163" s="65"/>
      <c r="CN163" s="231"/>
      <c r="CR163" s="218"/>
      <c r="CV163" s="218"/>
    </row>
    <row r="164" spans="2:100" s="10" customFormat="1" x14ac:dyDescent="0.25">
      <c r="B164" s="12"/>
      <c r="C164" s="12"/>
      <c r="D164" s="11"/>
      <c r="E164" s="11"/>
      <c r="F164" s="11"/>
      <c r="G164" s="11"/>
      <c r="H164" s="218"/>
      <c r="I164" s="11"/>
      <c r="J164" s="11"/>
      <c r="K164" s="11"/>
      <c r="L164" s="218"/>
      <c r="M164" s="11"/>
      <c r="N164" s="11"/>
      <c r="O164" s="11"/>
      <c r="P164" s="218"/>
      <c r="Q164" s="11"/>
      <c r="R164" s="11"/>
      <c r="S164" s="11"/>
      <c r="T164" s="218"/>
      <c r="U164" s="11"/>
      <c r="V164" s="11"/>
      <c r="W164" s="11"/>
      <c r="X164" s="218"/>
      <c r="Y164" s="218"/>
      <c r="Z164" s="218"/>
      <c r="AA164" s="218"/>
      <c r="AB164" s="218"/>
      <c r="AC164" s="218"/>
      <c r="AD164" s="218"/>
      <c r="AE164" s="218"/>
      <c r="AF164" s="218"/>
      <c r="AG164" s="218"/>
      <c r="AH164" s="218"/>
      <c r="AI164" s="218"/>
      <c r="AJ164" s="218"/>
      <c r="AK164" s="218"/>
      <c r="AL164" s="218"/>
      <c r="AM164" s="218"/>
      <c r="AN164" s="218"/>
      <c r="AO164" s="218"/>
      <c r="AP164" s="218"/>
      <c r="AQ164" s="218"/>
      <c r="AR164" s="218"/>
      <c r="AS164" s="11"/>
      <c r="AT164" s="11"/>
      <c r="AU164" s="11"/>
      <c r="AV164" s="218"/>
      <c r="AW164" s="218"/>
      <c r="AX164" s="218"/>
      <c r="AY164" s="218"/>
      <c r="AZ164" s="218"/>
      <c r="BA164" s="11"/>
      <c r="BB164" s="11"/>
      <c r="BC164" s="11"/>
      <c r="BD164" s="218"/>
      <c r="BH164" s="218"/>
      <c r="BI164" s="218"/>
      <c r="BJ164" s="218"/>
      <c r="BK164" s="218"/>
      <c r="BL164" s="218"/>
      <c r="BM164" s="218"/>
      <c r="BN164" s="218"/>
      <c r="BO164" s="218"/>
      <c r="BP164" s="218"/>
      <c r="BQ164" s="218"/>
      <c r="BR164" s="218"/>
      <c r="BS164" s="218"/>
      <c r="BT164" s="218"/>
      <c r="BU164" s="218"/>
      <c r="BV164" s="218"/>
      <c r="BW164" s="218"/>
      <c r="BX164" s="218"/>
      <c r="CB164" s="218"/>
      <c r="CF164" s="218"/>
      <c r="CG164" s="218"/>
      <c r="CH164" s="218"/>
      <c r="CI164" s="218"/>
      <c r="CJ164" s="218"/>
      <c r="CK164" s="65"/>
      <c r="CL164" s="65"/>
      <c r="CM164" s="65"/>
      <c r="CN164" s="231"/>
      <c r="CR164" s="218"/>
      <c r="CV164" s="218"/>
    </row>
    <row r="165" spans="2:100" s="10" customFormat="1" x14ac:dyDescent="0.25">
      <c r="B165" s="12"/>
      <c r="C165" s="12"/>
      <c r="D165" s="11"/>
      <c r="E165" s="11"/>
      <c r="F165" s="11"/>
      <c r="G165" s="11"/>
      <c r="H165" s="218"/>
      <c r="I165" s="11"/>
      <c r="J165" s="11"/>
      <c r="K165" s="11"/>
      <c r="L165" s="218"/>
      <c r="M165" s="11"/>
      <c r="N165" s="11"/>
      <c r="O165" s="11"/>
      <c r="P165" s="218"/>
      <c r="Q165" s="11"/>
      <c r="R165" s="11"/>
      <c r="S165" s="11"/>
      <c r="T165" s="218"/>
      <c r="U165" s="11"/>
      <c r="V165" s="11"/>
      <c r="W165" s="11"/>
      <c r="X165" s="218"/>
      <c r="Y165" s="218"/>
      <c r="Z165" s="218"/>
      <c r="AA165" s="218"/>
      <c r="AB165" s="218"/>
      <c r="AC165" s="218"/>
      <c r="AD165" s="218"/>
      <c r="AE165" s="218"/>
      <c r="AF165" s="218"/>
      <c r="AG165" s="218"/>
      <c r="AH165" s="218"/>
      <c r="AI165" s="218"/>
      <c r="AJ165" s="218"/>
      <c r="AK165" s="218"/>
      <c r="AL165" s="218"/>
      <c r="AM165" s="218"/>
      <c r="AN165" s="218"/>
      <c r="AO165" s="218"/>
      <c r="AP165" s="218"/>
      <c r="AQ165" s="218"/>
      <c r="AR165" s="218"/>
      <c r="AS165" s="11"/>
      <c r="AT165" s="11"/>
      <c r="AU165" s="11"/>
      <c r="AV165" s="218"/>
      <c r="AW165" s="218"/>
      <c r="AX165" s="218"/>
      <c r="AY165" s="218"/>
      <c r="AZ165" s="218"/>
      <c r="BA165" s="11"/>
      <c r="BB165" s="11"/>
      <c r="BC165" s="11"/>
      <c r="BD165" s="218"/>
      <c r="BH165" s="218"/>
      <c r="BI165" s="218"/>
      <c r="BJ165" s="218"/>
      <c r="BK165" s="218"/>
      <c r="BL165" s="218"/>
      <c r="BM165" s="218"/>
      <c r="BN165" s="218"/>
      <c r="BO165" s="218"/>
      <c r="BP165" s="218"/>
      <c r="BQ165" s="218"/>
      <c r="BR165" s="218"/>
      <c r="BS165" s="218"/>
      <c r="BT165" s="218"/>
      <c r="BU165" s="218"/>
      <c r="BV165" s="218"/>
      <c r="BW165" s="218"/>
      <c r="BX165" s="218"/>
      <c r="CB165" s="218"/>
      <c r="CF165" s="218"/>
      <c r="CG165" s="218"/>
      <c r="CH165" s="218"/>
      <c r="CI165" s="218"/>
      <c r="CJ165" s="218"/>
      <c r="CK165" s="65"/>
      <c r="CL165" s="65"/>
      <c r="CM165" s="65"/>
      <c r="CN165" s="231"/>
      <c r="CR165" s="218"/>
      <c r="CV165" s="218"/>
    </row>
    <row r="166" spans="2:100" s="10" customFormat="1" x14ac:dyDescent="0.25">
      <c r="B166" s="12"/>
      <c r="C166" s="12"/>
      <c r="D166" s="11"/>
      <c r="E166" s="11"/>
      <c r="F166" s="11"/>
      <c r="G166" s="11"/>
      <c r="H166" s="218"/>
      <c r="I166" s="11"/>
      <c r="J166" s="11"/>
      <c r="K166" s="11"/>
      <c r="L166" s="218"/>
      <c r="M166" s="11"/>
      <c r="N166" s="11"/>
      <c r="O166" s="11"/>
      <c r="P166" s="218"/>
      <c r="Q166" s="11"/>
      <c r="R166" s="11"/>
      <c r="S166" s="11"/>
      <c r="T166" s="218"/>
      <c r="U166" s="11"/>
      <c r="V166" s="11"/>
      <c r="W166" s="11"/>
      <c r="X166" s="218"/>
      <c r="Y166" s="218"/>
      <c r="Z166" s="218"/>
      <c r="AA166" s="218"/>
      <c r="AB166" s="218"/>
      <c r="AC166" s="218"/>
      <c r="AD166" s="218"/>
      <c r="AE166" s="218"/>
      <c r="AF166" s="218"/>
      <c r="AG166" s="218"/>
      <c r="AH166" s="218"/>
      <c r="AI166" s="218"/>
      <c r="AJ166" s="218"/>
      <c r="AK166" s="218"/>
      <c r="AL166" s="218"/>
      <c r="AM166" s="218"/>
      <c r="AN166" s="218"/>
      <c r="AO166" s="218"/>
      <c r="AP166" s="218"/>
      <c r="AQ166" s="218"/>
      <c r="AR166" s="218"/>
      <c r="AS166" s="11"/>
      <c r="AT166" s="11"/>
      <c r="AU166" s="11"/>
      <c r="AV166" s="218"/>
      <c r="AW166" s="218"/>
      <c r="AX166" s="218"/>
      <c r="AY166" s="218"/>
      <c r="AZ166" s="218"/>
      <c r="BA166" s="11"/>
      <c r="BB166" s="11"/>
      <c r="BC166" s="11"/>
      <c r="BD166" s="218"/>
      <c r="BH166" s="218"/>
      <c r="BI166" s="218"/>
      <c r="BJ166" s="218"/>
      <c r="BK166" s="218"/>
      <c r="BL166" s="218"/>
      <c r="BM166" s="218"/>
      <c r="BN166" s="218"/>
      <c r="BO166" s="218"/>
      <c r="BP166" s="218"/>
      <c r="BQ166" s="218"/>
      <c r="BR166" s="218"/>
      <c r="BS166" s="218"/>
      <c r="BT166" s="218"/>
      <c r="BU166" s="218"/>
      <c r="BV166" s="218"/>
      <c r="BW166" s="218"/>
      <c r="BX166" s="218"/>
      <c r="CB166" s="218"/>
      <c r="CF166" s="218"/>
      <c r="CG166" s="218"/>
      <c r="CH166" s="218"/>
      <c r="CI166" s="218"/>
      <c r="CJ166" s="218"/>
      <c r="CK166" s="65"/>
      <c r="CL166" s="65"/>
      <c r="CM166" s="65"/>
      <c r="CN166" s="231"/>
      <c r="CR166" s="218"/>
      <c r="CV166" s="218"/>
    </row>
    <row r="167" spans="2:100" s="10" customFormat="1" x14ac:dyDescent="0.25">
      <c r="B167" s="12"/>
      <c r="C167" s="12"/>
      <c r="D167" s="11"/>
      <c r="E167" s="11"/>
      <c r="F167" s="11"/>
      <c r="G167" s="11"/>
      <c r="H167" s="218"/>
      <c r="I167" s="11"/>
      <c r="J167" s="11"/>
      <c r="K167" s="11"/>
      <c r="L167" s="218"/>
      <c r="M167" s="11"/>
      <c r="N167" s="11"/>
      <c r="O167" s="11"/>
      <c r="P167" s="218"/>
      <c r="Q167" s="11"/>
      <c r="R167" s="11"/>
      <c r="S167" s="11"/>
      <c r="T167" s="218"/>
      <c r="U167" s="11"/>
      <c r="V167" s="11"/>
      <c r="W167" s="11"/>
      <c r="X167" s="218"/>
      <c r="Y167" s="218"/>
      <c r="Z167" s="218"/>
      <c r="AA167" s="218"/>
      <c r="AB167" s="218"/>
      <c r="AC167" s="218"/>
      <c r="AD167" s="218"/>
      <c r="AE167" s="218"/>
      <c r="AF167" s="218"/>
      <c r="AG167" s="218"/>
      <c r="AH167" s="218"/>
      <c r="AI167" s="218"/>
      <c r="AJ167" s="218"/>
      <c r="AK167" s="218"/>
      <c r="AL167" s="218"/>
      <c r="AM167" s="218"/>
      <c r="AN167" s="218"/>
      <c r="AO167" s="218"/>
      <c r="AP167" s="218"/>
      <c r="AQ167" s="218"/>
      <c r="AR167" s="218"/>
      <c r="AS167" s="11"/>
      <c r="AT167" s="11"/>
      <c r="AU167" s="11"/>
      <c r="AV167" s="218"/>
      <c r="AW167" s="218"/>
      <c r="AX167" s="218"/>
      <c r="AY167" s="218"/>
      <c r="AZ167" s="218"/>
      <c r="BA167" s="11"/>
      <c r="BB167" s="11"/>
      <c r="BC167" s="11"/>
      <c r="BD167" s="218"/>
      <c r="BH167" s="218"/>
      <c r="BI167" s="218"/>
      <c r="BJ167" s="218"/>
      <c r="BK167" s="218"/>
      <c r="BL167" s="218"/>
      <c r="BM167" s="218"/>
      <c r="BN167" s="218"/>
      <c r="BO167" s="218"/>
      <c r="BP167" s="218"/>
      <c r="BQ167" s="218"/>
      <c r="BR167" s="218"/>
      <c r="BS167" s="218"/>
      <c r="BT167" s="218"/>
      <c r="BU167" s="218"/>
      <c r="BV167" s="218"/>
      <c r="BW167" s="218"/>
      <c r="BX167" s="218"/>
      <c r="CB167" s="218"/>
      <c r="CF167" s="218"/>
      <c r="CG167" s="218"/>
      <c r="CH167" s="218"/>
      <c r="CI167" s="218"/>
      <c r="CJ167" s="218"/>
      <c r="CK167" s="65"/>
      <c r="CL167" s="65"/>
      <c r="CM167" s="65"/>
      <c r="CN167" s="231"/>
      <c r="CR167" s="218"/>
      <c r="CV167" s="218"/>
    </row>
    <row r="168" spans="2:100" s="10" customFormat="1" x14ac:dyDescent="0.25">
      <c r="B168" s="12"/>
      <c r="C168" s="12"/>
      <c r="D168" s="11"/>
      <c r="E168" s="11"/>
      <c r="F168" s="11"/>
      <c r="G168" s="11"/>
      <c r="H168" s="218"/>
      <c r="I168" s="11"/>
      <c r="J168" s="11"/>
      <c r="K168" s="11"/>
      <c r="L168" s="218"/>
      <c r="M168" s="11"/>
      <c r="N168" s="11"/>
      <c r="O168" s="11"/>
      <c r="P168" s="218"/>
      <c r="Q168" s="11"/>
      <c r="R168" s="11"/>
      <c r="S168" s="11"/>
      <c r="T168" s="218"/>
      <c r="U168" s="11"/>
      <c r="V168" s="11"/>
      <c r="W168" s="11"/>
      <c r="X168" s="218"/>
      <c r="Y168" s="218"/>
      <c r="Z168" s="218"/>
      <c r="AA168" s="218"/>
      <c r="AB168" s="218"/>
      <c r="AC168" s="218"/>
      <c r="AD168" s="218"/>
      <c r="AE168" s="218"/>
      <c r="AF168" s="218"/>
      <c r="AG168" s="218"/>
      <c r="AH168" s="218"/>
      <c r="AI168" s="218"/>
      <c r="AJ168" s="218"/>
      <c r="AK168" s="218"/>
      <c r="AL168" s="218"/>
      <c r="AM168" s="218"/>
      <c r="AN168" s="218"/>
      <c r="AO168" s="218"/>
      <c r="AP168" s="218"/>
      <c r="AQ168" s="218"/>
      <c r="AR168" s="218"/>
      <c r="AS168" s="11"/>
      <c r="AT168" s="11"/>
      <c r="AU168" s="11"/>
      <c r="AV168" s="218"/>
      <c r="AW168" s="218"/>
      <c r="AX168" s="218"/>
      <c r="AY168" s="218"/>
      <c r="AZ168" s="218"/>
      <c r="BA168" s="11"/>
      <c r="BB168" s="11"/>
      <c r="BC168" s="11"/>
      <c r="BD168" s="218"/>
      <c r="BH168" s="218"/>
      <c r="BI168" s="218"/>
      <c r="BJ168" s="218"/>
      <c r="BK168" s="218"/>
      <c r="BL168" s="218"/>
      <c r="BM168" s="218"/>
      <c r="BN168" s="218"/>
      <c r="BO168" s="218"/>
      <c r="BP168" s="218"/>
      <c r="BQ168" s="218"/>
      <c r="BR168" s="218"/>
      <c r="BS168" s="218"/>
      <c r="BT168" s="218"/>
      <c r="BU168" s="218"/>
      <c r="BV168" s="218"/>
      <c r="BW168" s="218"/>
      <c r="BX168" s="218"/>
      <c r="CB168" s="218"/>
      <c r="CF168" s="218"/>
      <c r="CG168" s="218"/>
      <c r="CH168" s="218"/>
      <c r="CI168" s="218"/>
      <c r="CJ168" s="218"/>
      <c r="CK168" s="65"/>
      <c r="CL168" s="65"/>
      <c r="CM168" s="65"/>
      <c r="CN168" s="231"/>
      <c r="CR168" s="218"/>
      <c r="CV168" s="218"/>
    </row>
    <row r="169" spans="2:100" s="10" customFormat="1" x14ac:dyDescent="0.25">
      <c r="B169" s="12"/>
      <c r="C169" s="12"/>
      <c r="D169" s="11"/>
      <c r="E169" s="11"/>
      <c r="F169" s="11"/>
      <c r="G169" s="11"/>
      <c r="H169" s="218"/>
      <c r="I169" s="11"/>
      <c r="J169" s="11"/>
      <c r="K169" s="11"/>
      <c r="L169" s="218"/>
      <c r="M169" s="11"/>
      <c r="N169" s="11"/>
      <c r="O169" s="11"/>
      <c r="P169" s="218"/>
      <c r="Q169" s="11"/>
      <c r="R169" s="11"/>
      <c r="S169" s="11"/>
      <c r="T169" s="218"/>
      <c r="U169" s="11"/>
      <c r="V169" s="11"/>
      <c r="W169" s="11"/>
      <c r="X169" s="218"/>
      <c r="Y169" s="218"/>
      <c r="Z169" s="218"/>
      <c r="AA169" s="218"/>
      <c r="AB169" s="218"/>
      <c r="AC169" s="218"/>
      <c r="AD169" s="218"/>
      <c r="AE169" s="218"/>
      <c r="AF169" s="218"/>
      <c r="AG169" s="218"/>
      <c r="AH169" s="218"/>
      <c r="AI169" s="218"/>
      <c r="AJ169" s="218"/>
      <c r="AK169" s="218"/>
      <c r="AL169" s="218"/>
      <c r="AM169" s="218"/>
      <c r="AN169" s="218"/>
      <c r="AO169" s="218"/>
      <c r="AP169" s="218"/>
      <c r="AQ169" s="218"/>
      <c r="AR169" s="218"/>
      <c r="AS169" s="11"/>
      <c r="AT169" s="11"/>
      <c r="AU169" s="11"/>
      <c r="AV169" s="218"/>
      <c r="AW169" s="218"/>
      <c r="AX169" s="218"/>
      <c r="AY169" s="218"/>
      <c r="AZ169" s="218"/>
      <c r="BA169" s="11"/>
      <c r="BB169" s="11"/>
      <c r="BC169" s="11"/>
      <c r="BD169" s="218"/>
      <c r="BH169" s="218"/>
      <c r="BI169" s="218"/>
      <c r="BJ169" s="218"/>
      <c r="BK169" s="218"/>
      <c r="BL169" s="218"/>
      <c r="BM169" s="218"/>
      <c r="BN169" s="218"/>
      <c r="BO169" s="218"/>
      <c r="BP169" s="218"/>
      <c r="BQ169" s="218"/>
      <c r="BR169" s="218"/>
      <c r="BS169" s="218"/>
      <c r="BT169" s="218"/>
      <c r="BU169" s="218"/>
      <c r="BV169" s="218"/>
      <c r="BW169" s="218"/>
      <c r="BX169" s="218"/>
      <c r="CB169" s="218"/>
      <c r="CF169" s="218"/>
      <c r="CG169" s="218"/>
      <c r="CH169" s="218"/>
      <c r="CI169" s="218"/>
      <c r="CJ169" s="218"/>
      <c r="CK169" s="65"/>
      <c r="CL169" s="65"/>
      <c r="CM169" s="65"/>
      <c r="CN169" s="231"/>
      <c r="CR169" s="218"/>
      <c r="CV169" s="218"/>
    </row>
    <row r="170" spans="2:100" s="10" customFormat="1" x14ac:dyDescent="0.25">
      <c r="B170" s="12"/>
      <c r="C170" s="12"/>
      <c r="D170" s="11"/>
      <c r="E170" s="11"/>
      <c r="F170" s="11"/>
      <c r="G170" s="11"/>
      <c r="H170" s="218"/>
      <c r="I170" s="11"/>
      <c r="J170" s="11"/>
      <c r="K170" s="11"/>
      <c r="L170" s="218"/>
      <c r="M170" s="11"/>
      <c r="N170" s="11"/>
      <c r="O170" s="11"/>
      <c r="P170" s="218"/>
      <c r="Q170" s="11"/>
      <c r="R170" s="11"/>
      <c r="S170" s="11"/>
      <c r="T170" s="218"/>
      <c r="U170" s="11"/>
      <c r="V170" s="11"/>
      <c r="W170" s="11"/>
      <c r="X170" s="218"/>
      <c r="Y170" s="218"/>
      <c r="Z170" s="218"/>
      <c r="AA170" s="218"/>
      <c r="AB170" s="218"/>
      <c r="AC170" s="218"/>
      <c r="AD170" s="218"/>
      <c r="AE170" s="218"/>
      <c r="AF170" s="218"/>
      <c r="AG170" s="218"/>
      <c r="AH170" s="218"/>
      <c r="AI170" s="218"/>
      <c r="AJ170" s="218"/>
      <c r="AK170" s="218"/>
      <c r="AL170" s="218"/>
      <c r="AM170" s="218"/>
      <c r="AN170" s="218"/>
      <c r="AO170" s="218"/>
      <c r="AP170" s="218"/>
      <c r="AQ170" s="218"/>
      <c r="AR170" s="218"/>
      <c r="AS170" s="11"/>
      <c r="AT170" s="11"/>
      <c r="AU170" s="11"/>
      <c r="AV170" s="218"/>
      <c r="AW170" s="218"/>
      <c r="AX170" s="218"/>
      <c r="AY170" s="218"/>
      <c r="AZ170" s="218"/>
      <c r="BA170" s="11"/>
      <c r="BB170" s="11"/>
      <c r="BC170" s="11"/>
      <c r="BD170" s="218"/>
      <c r="BH170" s="218"/>
      <c r="BI170" s="218"/>
      <c r="BJ170" s="218"/>
      <c r="BK170" s="218"/>
      <c r="BL170" s="218"/>
      <c r="BM170" s="218"/>
      <c r="BN170" s="218"/>
      <c r="BO170" s="218"/>
      <c r="BP170" s="218"/>
      <c r="BQ170" s="218"/>
      <c r="BR170" s="218"/>
      <c r="BS170" s="218"/>
      <c r="BT170" s="218"/>
      <c r="BU170" s="218"/>
      <c r="BV170" s="218"/>
      <c r="BW170" s="218"/>
      <c r="BX170" s="218"/>
      <c r="CB170" s="218"/>
      <c r="CF170" s="218"/>
      <c r="CG170" s="218"/>
      <c r="CH170" s="218"/>
      <c r="CI170" s="218"/>
      <c r="CJ170" s="218"/>
      <c r="CK170" s="65"/>
      <c r="CL170" s="65"/>
      <c r="CM170" s="65"/>
      <c r="CN170" s="231"/>
      <c r="CR170" s="218"/>
      <c r="CV170" s="218"/>
    </row>
    <row r="171" spans="2:100" s="10" customFormat="1" x14ac:dyDescent="0.25">
      <c r="B171" s="12"/>
      <c r="C171" s="12"/>
      <c r="D171" s="11"/>
      <c r="E171" s="11"/>
      <c r="F171" s="11"/>
      <c r="G171" s="11"/>
      <c r="H171" s="218"/>
      <c r="I171" s="11"/>
      <c r="J171" s="11"/>
      <c r="K171" s="11"/>
      <c r="L171" s="218"/>
      <c r="M171" s="11"/>
      <c r="N171" s="11"/>
      <c r="O171" s="11"/>
      <c r="P171" s="218"/>
      <c r="Q171" s="11"/>
      <c r="R171" s="11"/>
      <c r="S171" s="11"/>
      <c r="T171" s="218"/>
      <c r="U171" s="11"/>
      <c r="V171" s="11"/>
      <c r="W171" s="11"/>
      <c r="X171" s="218"/>
      <c r="Y171" s="218"/>
      <c r="Z171" s="218"/>
      <c r="AA171" s="218"/>
      <c r="AB171" s="218"/>
      <c r="AC171" s="218"/>
      <c r="AD171" s="218"/>
      <c r="AE171" s="218"/>
      <c r="AF171" s="218"/>
      <c r="AG171" s="218"/>
      <c r="AH171" s="218"/>
      <c r="AI171" s="218"/>
      <c r="AJ171" s="218"/>
      <c r="AK171" s="218"/>
      <c r="AL171" s="218"/>
      <c r="AM171" s="218"/>
      <c r="AN171" s="218"/>
      <c r="AO171" s="218"/>
      <c r="AP171" s="218"/>
      <c r="AQ171" s="218"/>
      <c r="AR171" s="218"/>
      <c r="AS171" s="11"/>
      <c r="AT171" s="11"/>
      <c r="AU171" s="11"/>
      <c r="AV171" s="218"/>
      <c r="AW171" s="218"/>
      <c r="AX171" s="218"/>
      <c r="AY171" s="218"/>
      <c r="AZ171" s="218"/>
      <c r="BA171" s="11"/>
      <c r="BB171" s="11"/>
      <c r="BC171" s="11"/>
      <c r="BD171" s="218"/>
      <c r="BH171" s="218"/>
      <c r="BI171" s="218"/>
      <c r="BJ171" s="218"/>
      <c r="BK171" s="218"/>
      <c r="BL171" s="218"/>
      <c r="BM171" s="218"/>
      <c r="BN171" s="218"/>
      <c r="BO171" s="218"/>
      <c r="BP171" s="218"/>
      <c r="BQ171" s="218"/>
      <c r="BR171" s="218"/>
      <c r="BS171" s="218"/>
      <c r="BT171" s="218"/>
      <c r="BU171" s="218"/>
      <c r="BV171" s="218"/>
      <c r="BW171" s="218"/>
      <c r="BX171" s="218"/>
      <c r="CB171" s="218"/>
      <c r="CF171" s="218"/>
      <c r="CG171" s="218"/>
      <c r="CH171" s="218"/>
      <c r="CI171" s="218"/>
      <c r="CJ171" s="218"/>
      <c r="CK171" s="65"/>
      <c r="CL171" s="65"/>
      <c r="CM171" s="65"/>
      <c r="CN171" s="231"/>
      <c r="CR171" s="218"/>
      <c r="CV171" s="218"/>
    </row>
    <row r="172" spans="2:100" s="10" customFormat="1" x14ac:dyDescent="0.25">
      <c r="B172" s="12"/>
      <c r="C172" s="12"/>
      <c r="D172" s="11"/>
      <c r="E172" s="11"/>
      <c r="F172" s="11"/>
      <c r="G172" s="11"/>
      <c r="H172" s="218"/>
      <c r="I172" s="11"/>
      <c r="J172" s="11"/>
      <c r="K172" s="11"/>
      <c r="L172" s="218"/>
      <c r="M172" s="11"/>
      <c r="N172" s="11"/>
      <c r="O172" s="11"/>
      <c r="P172" s="218"/>
      <c r="Q172" s="11"/>
      <c r="R172" s="11"/>
      <c r="S172" s="11"/>
      <c r="T172" s="218"/>
      <c r="U172" s="11"/>
      <c r="V172" s="11"/>
      <c r="W172" s="11"/>
      <c r="X172" s="218"/>
      <c r="Y172" s="218"/>
      <c r="Z172" s="218"/>
      <c r="AA172" s="218"/>
      <c r="AB172" s="218"/>
      <c r="AC172" s="218"/>
      <c r="AD172" s="218"/>
      <c r="AE172" s="218"/>
      <c r="AF172" s="218"/>
      <c r="AG172" s="218"/>
      <c r="AH172" s="218"/>
      <c r="AI172" s="218"/>
      <c r="AJ172" s="218"/>
      <c r="AK172" s="218"/>
      <c r="AL172" s="218"/>
      <c r="AM172" s="218"/>
      <c r="AN172" s="218"/>
      <c r="AO172" s="218"/>
      <c r="AP172" s="218"/>
      <c r="AQ172" s="218"/>
      <c r="AR172" s="218"/>
      <c r="AS172" s="11"/>
      <c r="AT172" s="11"/>
      <c r="AU172" s="11"/>
      <c r="AV172" s="218"/>
      <c r="AW172" s="218"/>
      <c r="AX172" s="218"/>
      <c r="AY172" s="218"/>
      <c r="AZ172" s="218"/>
      <c r="BA172" s="11"/>
      <c r="BB172" s="11"/>
      <c r="BC172" s="11"/>
      <c r="BD172" s="218"/>
      <c r="BH172" s="218"/>
      <c r="BI172" s="218"/>
      <c r="BJ172" s="218"/>
      <c r="BK172" s="218"/>
      <c r="BL172" s="218"/>
      <c r="BM172" s="218"/>
      <c r="BN172" s="218"/>
      <c r="BO172" s="218"/>
      <c r="BP172" s="218"/>
      <c r="BQ172" s="218"/>
      <c r="BR172" s="218"/>
      <c r="BS172" s="218"/>
      <c r="BT172" s="218"/>
      <c r="BU172" s="218"/>
      <c r="BV172" s="218"/>
      <c r="BW172" s="218"/>
      <c r="BX172" s="218"/>
      <c r="CB172" s="218"/>
      <c r="CF172" s="218"/>
      <c r="CG172" s="218"/>
      <c r="CH172" s="218"/>
      <c r="CI172" s="218"/>
      <c r="CJ172" s="218"/>
      <c r="CK172" s="65"/>
      <c r="CL172" s="65"/>
      <c r="CM172" s="65"/>
      <c r="CN172" s="231"/>
      <c r="CR172" s="218"/>
      <c r="CV172" s="218"/>
    </row>
    <row r="173" spans="2:100" s="10" customFormat="1" x14ac:dyDescent="0.25">
      <c r="B173" s="12"/>
      <c r="C173" s="12"/>
      <c r="D173" s="11"/>
      <c r="E173" s="11"/>
      <c r="F173" s="11"/>
      <c r="G173" s="11"/>
      <c r="H173" s="218"/>
      <c r="I173" s="11"/>
      <c r="J173" s="11"/>
      <c r="K173" s="11"/>
      <c r="L173" s="218"/>
      <c r="M173" s="11"/>
      <c r="N173" s="11"/>
      <c r="O173" s="11"/>
      <c r="P173" s="218"/>
      <c r="Q173" s="11"/>
      <c r="R173" s="11"/>
      <c r="S173" s="11"/>
      <c r="T173" s="218"/>
      <c r="U173" s="11"/>
      <c r="V173" s="11"/>
      <c r="W173" s="11"/>
      <c r="X173" s="218"/>
      <c r="Y173" s="218"/>
      <c r="Z173" s="218"/>
      <c r="AA173" s="218"/>
      <c r="AB173" s="218"/>
      <c r="AC173" s="218"/>
      <c r="AD173" s="218"/>
      <c r="AE173" s="218"/>
      <c r="AF173" s="218"/>
      <c r="AG173" s="218"/>
      <c r="AH173" s="218"/>
      <c r="AI173" s="218"/>
      <c r="AJ173" s="218"/>
      <c r="AK173" s="218"/>
      <c r="AL173" s="218"/>
      <c r="AM173" s="218"/>
      <c r="AN173" s="218"/>
      <c r="AO173" s="218"/>
      <c r="AP173" s="218"/>
      <c r="AQ173" s="218"/>
      <c r="AR173" s="218"/>
      <c r="AS173" s="11"/>
      <c r="AT173" s="11"/>
      <c r="AU173" s="11"/>
      <c r="AV173" s="218"/>
      <c r="AW173" s="218"/>
      <c r="AX173" s="218"/>
      <c r="AY173" s="218"/>
      <c r="AZ173" s="218"/>
      <c r="BA173" s="11"/>
      <c r="BB173" s="11"/>
      <c r="BC173" s="11"/>
      <c r="BD173" s="218"/>
      <c r="BH173" s="218"/>
      <c r="BI173" s="218"/>
      <c r="BJ173" s="218"/>
      <c r="BK173" s="218"/>
      <c r="BL173" s="218"/>
      <c r="BM173" s="218"/>
      <c r="BN173" s="218"/>
      <c r="BO173" s="218"/>
      <c r="BP173" s="218"/>
      <c r="BQ173" s="218"/>
      <c r="BR173" s="218"/>
      <c r="BS173" s="218"/>
      <c r="BT173" s="218"/>
      <c r="BU173" s="218"/>
      <c r="BV173" s="218"/>
      <c r="BW173" s="218"/>
      <c r="BX173" s="218"/>
      <c r="CB173" s="218"/>
      <c r="CF173" s="218"/>
      <c r="CG173" s="218"/>
      <c r="CH173" s="218"/>
      <c r="CI173" s="218"/>
      <c r="CJ173" s="218"/>
      <c r="CK173" s="65"/>
      <c r="CL173" s="65"/>
      <c r="CM173" s="65"/>
      <c r="CN173" s="231"/>
      <c r="CR173" s="218"/>
      <c r="CV173" s="218"/>
    </row>
    <row r="174" spans="2:100" s="10" customFormat="1" x14ac:dyDescent="0.25">
      <c r="B174" s="12"/>
      <c r="C174" s="12"/>
      <c r="D174" s="11"/>
      <c r="E174" s="11"/>
      <c r="F174" s="11"/>
      <c r="G174" s="11"/>
      <c r="H174" s="218"/>
      <c r="I174" s="11"/>
      <c r="J174" s="11"/>
      <c r="K174" s="11"/>
      <c r="L174" s="218"/>
      <c r="M174" s="11"/>
      <c r="N174" s="11"/>
      <c r="O174" s="11"/>
      <c r="P174" s="218"/>
      <c r="Q174" s="11"/>
      <c r="R174" s="11"/>
      <c r="S174" s="11"/>
      <c r="T174" s="218"/>
      <c r="U174" s="11"/>
      <c r="V174" s="11"/>
      <c r="W174" s="11"/>
      <c r="X174" s="218"/>
      <c r="Y174" s="218"/>
      <c r="Z174" s="218"/>
      <c r="AA174" s="218"/>
      <c r="AB174" s="218"/>
      <c r="AC174" s="218"/>
      <c r="AD174" s="218"/>
      <c r="AE174" s="218"/>
      <c r="AF174" s="218"/>
      <c r="AG174" s="218"/>
      <c r="AH174" s="218"/>
      <c r="AI174" s="218"/>
      <c r="AJ174" s="218"/>
      <c r="AK174" s="218"/>
      <c r="AL174" s="218"/>
      <c r="AM174" s="218"/>
      <c r="AN174" s="218"/>
      <c r="AO174" s="218"/>
      <c r="AP174" s="218"/>
      <c r="AQ174" s="218"/>
      <c r="AR174" s="218"/>
      <c r="AS174" s="11"/>
      <c r="AT174" s="11"/>
      <c r="AU174" s="11"/>
      <c r="AV174" s="218"/>
      <c r="AW174" s="218"/>
      <c r="AX174" s="218"/>
      <c r="AY174" s="218"/>
      <c r="AZ174" s="218"/>
      <c r="BA174" s="11"/>
      <c r="BB174" s="11"/>
      <c r="BC174" s="11"/>
      <c r="BD174" s="218"/>
      <c r="BH174" s="218"/>
      <c r="BI174" s="218"/>
      <c r="BJ174" s="218"/>
      <c r="BK174" s="218"/>
      <c r="BL174" s="218"/>
      <c r="BM174" s="218"/>
      <c r="BN174" s="218"/>
      <c r="BO174" s="218"/>
      <c r="BP174" s="218"/>
      <c r="BQ174" s="218"/>
      <c r="BR174" s="218"/>
      <c r="BS174" s="218"/>
      <c r="BT174" s="218"/>
      <c r="BU174" s="218"/>
      <c r="BV174" s="218"/>
      <c r="BW174" s="218"/>
      <c r="BX174" s="218"/>
      <c r="CB174" s="218"/>
      <c r="CF174" s="218"/>
      <c r="CG174" s="218"/>
      <c r="CH174" s="218"/>
      <c r="CI174" s="218"/>
      <c r="CJ174" s="218"/>
      <c r="CK174" s="65"/>
      <c r="CL174" s="65"/>
      <c r="CM174" s="65"/>
      <c r="CN174" s="231"/>
      <c r="CR174" s="218"/>
      <c r="CV174" s="218"/>
    </row>
    <row r="175" spans="2:100" s="10" customFormat="1" x14ac:dyDescent="0.25">
      <c r="B175" s="12"/>
      <c r="C175" s="12"/>
      <c r="D175" s="11"/>
      <c r="E175" s="11"/>
      <c r="F175" s="11"/>
      <c r="G175" s="11"/>
      <c r="H175" s="218"/>
      <c r="I175" s="11"/>
      <c r="J175" s="11"/>
      <c r="K175" s="11"/>
      <c r="L175" s="218"/>
      <c r="M175" s="11"/>
      <c r="N175" s="11"/>
      <c r="O175" s="11"/>
      <c r="P175" s="218"/>
      <c r="Q175" s="11"/>
      <c r="R175" s="11"/>
      <c r="S175" s="11"/>
      <c r="T175" s="218"/>
      <c r="U175" s="11"/>
      <c r="V175" s="11"/>
      <c r="W175" s="11"/>
      <c r="X175" s="218"/>
      <c r="Y175" s="218"/>
      <c r="Z175" s="218"/>
      <c r="AA175" s="218"/>
      <c r="AB175" s="218"/>
      <c r="AC175" s="218"/>
      <c r="AD175" s="218"/>
      <c r="AE175" s="218"/>
      <c r="AF175" s="218"/>
      <c r="AG175" s="218"/>
      <c r="AH175" s="218"/>
      <c r="AI175" s="218"/>
      <c r="AJ175" s="218"/>
      <c r="AK175" s="218"/>
      <c r="AL175" s="218"/>
      <c r="AM175" s="218"/>
      <c r="AN175" s="218"/>
      <c r="AO175" s="218"/>
      <c r="AP175" s="218"/>
      <c r="AQ175" s="218"/>
      <c r="AR175" s="218"/>
      <c r="AS175" s="11"/>
      <c r="AT175" s="11"/>
      <c r="AU175" s="11"/>
      <c r="AV175" s="218"/>
      <c r="AW175" s="218"/>
      <c r="AX175" s="218"/>
      <c r="AY175" s="218"/>
      <c r="AZ175" s="218"/>
      <c r="BA175" s="11"/>
      <c r="BB175" s="11"/>
      <c r="BC175" s="11"/>
      <c r="BD175" s="218"/>
      <c r="BH175" s="218"/>
      <c r="BI175" s="218"/>
      <c r="BJ175" s="218"/>
      <c r="BK175" s="218"/>
      <c r="BL175" s="218"/>
      <c r="BM175" s="218"/>
      <c r="BN175" s="218"/>
      <c r="BO175" s="218"/>
      <c r="BP175" s="218"/>
      <c r="BQ175" s="218"/>
      <c r="BR175" s="218"/>
      <c r="BS175" s="218"/>
      <c r="BT175" s="218"/>
      <c r="BU175" s="218"/>
      <c r="BV175" s="218"/>
      <c r="BW175" s="218"/>
      <c r="BX175" s="218"/>
      <c r="CB175" s="218"/>
      <c r="CF175" s="218"/>
      <c r="CG175" s="218"/>
      <c r="CH175" s="218"/>
      <c r="CI175" s="218"/>
      <c r="CJ175" s="218"/>
      <c r="CK175" s="65"/>
      <c r="CL175" s="65"/>
      <c r="CM175" s="65"/>
      <c r="CN175" s="231"/>
      <c r="CR175" s="218"/>
      <c r="CV175" s="218"/>
    </row>
    <row r="176" spans="2:100" s="10" customFormat="1" x14ac:dyDescent="0.25">
      <c r="B176" s="12"/>
      <c r="C176" s="12"/>
      <c r="D176" s="11"/>
      <c r="E176" s="11"/>
      <c r="F176" s="11"/>
      <c r="G176" s="11"/>
      <c r="H176" s="218"/>
      <c r="I176" s="11"/>
      <c r="J176" s="11"/>
      <c r="K176" s="11"/>
      <c r="L176" s="218"/>
      <c r="M176" s="11"/>
      <c r="N176" s="11"/>
      <c r="O176" s="11"/>
      <c r="P176" s="218"/>
      <c r="Q176" s="11"/>
      <c r="R176" s="11"/>
      <c r="S176" s="11"/>
      <c r="T176" s="218"/>
      <c r="U176" s="11"/>
      <c r="V176" s="11"/>
      <c r="W176" s="11"/>
      <c r="X176" s="218"/>
      <c r="Y176" s="218"/>
      <c r="Z176" s="218"/>
      <c r="AA176" s="218"/>
      <c r="AB176" s="218"/>
      <c r="AC176" s="218"/>
      <c r="AD176" s="218"/>
      <c r="AE176" s="218"/>
      <c r="AF176" s="218"/>
      <c r="AG176" s="218"/>
      <c r="AH176" s="218"/>
      <c r="AI176" s="218"/>
      <c r="AJ176" s="218"/>
      <c r="AK176" s="218"/>
      <c r="AL176" s="218"/>
      <c r="AM176" s="218"/>
      <c r="AN176" s="218"/>
      <c r="AO176" s="218"/>
      <c r="AP176" s="218"/>
      <c r="AQ176" s="218"/>
      <c r="AR176" s="218"/>
      <c r="AS176" s="11"/>
      <c r="AT176" s="11"/>
      <c r="AU176" s="11"/>
      <c r="AV176" s="218"/>
      <c r="AW176" s="218"/>
      <c r="AX176" s="218"/>
      <c r="AY176" s="218"/>
      <c r="AZ176" s="218"/>
      <c r="BA176" s="11"/>
      <c r="BB176" s="11"/>
      <c r="BC176" s="11"/>
      <c r="BD176" s="218"/>
      <c r="BH176" s="218"/>
      <c r="BI176" s="218"/>
      <c r="BJ176" s="218"/>
      <c r="BK176" s="218"/>
      <c r="BL176" s="218"/>
      <c r="BM176" s="218"/>
      <c r="BN176" s="218"/>
      <c r="BO176" s="218"/>
      <c r="BP176" s="218"/>
      <c r="BQ176" s="218"/>
      <c r="BR176" s="218"/>
      <c r="BS176" s="218"/>
      <c r="BT176" s="218"/>
      <c r="BU176" s="218"/>
      <c r="BV176" s="218"/>
      <c r="BW176" s="218"/>
      <c r="BX176" s="218"/>
      <c r="CB176" s="218"/>
      <c r="CF176" s="218"/>
      <c r="CG176" s="218"/>
      <c r="CH176" s="218"/>
      <c r="CI176" s="218"/>
      <c r="CJ176" s="218"/>
      <c r="CK176" s="65"/>
      <c r="CL176" s="65"/>
      <c r="CM176" s="65"/>
      <c r="CN176" s="231"/>
      <c r="CR176" s="218"/>
      <c r="CV176" s="218"/>
    </row>
    <row r="177" spans="2:100" s="10" customFormat="1" x14ac:dyDescent="0.25">
      <c r="B177" s="12"/>
      <c r="C177" s="12"/>
      <c r="D177" s="11"/>
      <c r="E177" s="11"/>
      <c r="F177" s="11"/>
      <c r="G177" s="11"/>
      <c r="H177" s="218"/>
      <c r="I177" s="11"/>
      <c r="J177" s="11"/>
      <c r="K177" s="11"/>
      <c r="L177" s="218"/>
      <c r="M177" s="11"/>
      <c r="N177" s="11"/>
      <c r="O177" s="11"/>
      <c r="P177" s="218"/>
      <c r="Q177" s="11"/>
      <c r="R177" s="11"/>
      <c r="S177" s="11"/>
      <c r="T177" s="218"/>
      <c r="U177" s="11"/>
      <c r="V177" s="11"/>
      <c r="W177" s="11"/>
      <c r="X177" s="218"/>
      <c r="Y177" s="218"/>
      <c r="Z177" s="218"/>
      <c r="AA177" s="218"/>
      <c r="AB177" s="218"/>
      <c r="AC177" s="218"/>
      <c r="AD177" s="218"/>
      <c r="AE177" s="218"/>
      <c r="AF177" s="218"/>
      <c r="AG177" s="218"/>
      <c r="AH177" s="218"/>
      <c r="AI177" s="218"/>
      <c r="AJ177" s="218"/>
      <c r="AK177" s="218"/>
      <c r="AL177" s="218"/>
      <c r="AM177" s="218"/>
      <c r="AN177" s="218"/>
      <c r="AO177" s="218"/>
      <c r="AP177" s="218"/>
      <c r="AQ177" s="218"/>
      <c r="AR177" s="218"/>
      <c r="AS177" s="11"/>
      <c r="AT177" s="11"/>
      <c r="AU177" s="11"/>
      <c r="AV177" s="218"/>
      <c r="AW177" s="218"/>
      <c r="AX177" s="218"/>
      <c r="AY177" s="218"/>
      <c r="AZ177" s="218"/>
      <c r="BA177" s="11"/>
      <c r="BB177" s="11"/>
      <c r="BC177" s="11"/>
      <c r="BD177" s="218"/>
      <c r="BH177" s="218"/>
      <c r="BI177" s="218"/>
      <c r="BJ177" s="218"/>
      <c r="BK177" s="218"/>
      <c r="BL177" s="218"/>
      <c r="BM177" s="218"/>
      <c r="BN177" s="218"/>
      <c r="BO177" s="218"/>
      <c r="BP177" s="218"/>
      <c r="BQ177" s="218"/>
      <c r="BR177" s="218"/>
      <c r="BS177" s="218"/>
      <c r="BT177" s="218"/>
      <c r="BU177" s="218"/>
      <c r="BV177" s="218"/>
      <c r="BW177" s="218"/>
      <c r="BX177" s="218"/>
      <c r="CB177" s="218"/>
      <c r="CF177" s="218"/>
      <c r="CG177" s="218"/>
      <c r="CH177" s="218"/>
      <c r="CI177" s="218"/>
      <c r="CJ177" s="218"/>
      <c r="CK177" s="65"/>
      <c r="CL177" s="65"/>
      <c r="CM177" s="65"/>
      <c r="CN177" s="231"/>
      <c r="CR177" s="218"/>
      <c r="CV177" s="218"/>
    </row>
    <row r="178" spans="2:100" s="10" customFormat="1" x14ac:dyDescent="0.25">
      <c r="B178" s="12"/>
      <c r="C178" s="12"/>
      <c r="D178" s="11"/>
      <c r="E178" s="11"/>
      <c r="F178" s="11"/>
      <c r="G178" s="11"/>
      <c r="H178" s="218"/>
      <c r="I178" s="11"/>
      <c r="J178" s="11"/>
      <c r="K178" s="11"/>
      <c r="L178" s="218"/>
      <c r="M178" s="11"/>
      <c r="N178" s="11"/>
      <c r="O178" s="11"/>
      <c r="P178" s="218"/>
      <c r="Q178" s="11"/>
      <c r="R178" s="11"/>
      <c r="S178" s="11"/>
      <c r="T178" s="218"/>
      <c r="U178" s="11"/>
      <c r="V178" s="11"/>
      <c r="W178" s="11"/>
      <c r="X178" s="218"/>
      <c r="Y178" s="218"/>
      <c r="Z178" s="218"/>
      <c r="AA178" s="218"/>
      <c r="AB178" s="218"/>
      <c r="AC178" s="218"/>
      <c r="AD178" s="218"/>
      <c r="AE178" s="218"/>
      <c r="AF178" s="218"/>
      <c r="AG178" s="218"/>
      <c r="AH178" s="218"/>
      <c r="AI178" s="218"/>
      <c r="AJ178" s="218"/>
      <c r="AK178" s="218"/>
      <c r="AL178" s="218"/>
      <c r="AM178" s="218"/>
      <c r="AN178" s="218"/>
      <c r="AO178" s="218"/>
      <c r="AP178" s="218"/>
      <c r="AQ178" s="218"/>
      <c r="AR178" s="218"/>
      <c r="AS178" s="11"/>
      <c r="AT178" s="11"/>
      <c r="AU178" s="11"/>
      <c r="AV178" s="218"/>
      <c r="AW178" s="218"/>
      <c r="AX178" s="218"/>
      <c r="AY178" s="218"/>
      <c r="AZ178" s="218"/>
      <c r="BA178" s="11"/>
      <c r="BB178" s="11"/>
      <c r="BC178" s="11"/>
      <c r="BD178" s="218"/>
      <c r="BH178" s="218"/>
      <c r="BI178" s="218"/>
      <c r="BJ178" s="218"/>
      <c r="BK178" s="218"/>
      <c r="BL178" s="218"/>
      <c r="BM178" s="218"/>
      <c r="BN178" s="218"/>
      <c r="BO178" s="218"/>
      <c r="BP178" s="218"/>
      <c r="BQ178" s="218"/>
      <c r="BR178" s="218"/>
      <c r="BS178" s="218"/>
      <c r="BT178" s="218"/>
      <c r="BU178" s="218"/>
      <c r="BV178" s="218"/>
      <c r="BW178" s="218"/>
      <c r="BX178" s="218"/>
      <c r="CB178" s="218"/>
      <c r="CF178" s="218"/>
      <c r="CG178" s="218"/>
      <c r="CH178" s="218"/>
      <c r="CI178" s="218"/>
      <c r="CJ178" s="218"/>
      <c r="CK178" s="65"/>
      <c r="CL178" s="65"/>
      <c r="CM178" s="65"/>
      <c r="CN178" s="231"/>
      <c r="CR178" s="218"/>
      <c r="CV178" s="218"/>
    </row>
    <row r="179" spans="2:100" s="10" customFormat="1" x14ac:dyDescent="0.25">
      <c r="B179" s="12"/>
      <c r="C179" s="12"/>
      <c r="D179" s="11"/>
      <c r="E179" s="11"/>
      <c r="F179" s="11"/>
      <c r="G179" s="11"/>
      <c r="H179" s="218"/>
      <c r="I179" s="11"/>
      <c r="J179" s="11"/>
      <c r="K179" s="11"/>
      <c r="L179" s="218"/>
      <c r="M179" s="11"/>
      <c r="N179" s="11"/>
      <c r="O179" s="11"/>
      <c r="P179" s="218"/>
      <c r="Q179" s="11"/>
      <c r="R179" s="11"/>
      <c r="S179" s="11"/>
      <c r="T179" s="218"/>
      <c r="U179" s="11"/>
      <c r="V179" s="11"/>
      <c r="W179" s="11"/>
      <c r="X179" s="218"/>
      <c r="Y179" s="218"/>
      <c r="Z179" s="218"/>
      <c r="AA179" s="218"/>
      <c r="AB179" s="218"/>
      <c r="AC179" s="218"/>
      <c r="AD179" s="218"/>
      <c r="AE179" s="218"/>
      <c r="AF179" s="218"/>
      <c r="AG179" s="218"/>
      <c r="AH179" s="218"/>
      <c r="AI179" s="218"/>
      <c r="AJ179" s="218"/>
      <c r="AK179" s="218"/>
      <c r="AL179" s="218"/>
      <c r="AM179" s="218"/>
      <c r="AN179" s="218"/>
      <c r="AO179" s="218"/>
      <c r="AP179" s="218"/>
      <c r="AQ179" s="218"/>
      <c r="AR179" s="218"/>
      <c r="AS179" s="11"/>
      <c r="AT179" s="11"/>
      <c r="AU179" s="11"/>
      <c r="AV179" s="218"/>
      <c r="AW179" s="218"/>
      <c r="AX179" s="218"/>
      <c r="AY179" s="218"/>
      <c r="AZ179" s="218"/>
      <c r="BA179" s="11"/>
      <c r="BB179" s="11"/>
      <c r="BC179" s="11"/>
      <c r="BD179" s="218"/>
      <c r="BH179" s="218"/>
      <c r="BI179" s="218"/>
      <c r="BJ179" s="218"/>
      <c r="BK179" s="218"/>
      <c r="BL179" s="218"/>
      <c r="BM179" s="218"/>
      <c r="BN179" s="218"/>
      <c r="BO179" s="218"/>
      <c r="BP179" s="218"/>
      <c r="BQ179" s="218"/>
      <c r="BR179" s="218"/>
      <c r="BS179" s="218"/>
      <c r="BT179" s="218"/>
      <c r="BU179" s="218"/>
      <c r="BV179" s="218"/>
      <c r="BW179" s="218"/>
      <c r="BX179" s="218"/>
      <c r="CB179" s="218"/>
      <c r="CF179" s="218"/>
      <c r="CG179" s="218"/>
      <c r="CH179" s="218"/>
      <c r="CI179" s="218"/>
      <c r="CJ179" s="218"/>
      <c r="CK179" s="65"/>
      <c r="CL179" s="65"/>
      <c r="CM179" s="65"/>
      <c r="CN179" s="231"/>
      <c r="CR179" s="218"/>
      <c r="CV179" s="218"/>
    </row>
    <row r="180" spans="2:100" s="10" customFormat="1" x14ac:dyDescent="0.25">
      <c r="B180" s="12"/>
      <c r="C180" s="12"/>
      <c r="D180" s="11"/>
      <c r="E180" s="11"/>
      <c r="F180" s="11"/>
      <c r="G180" s="11"/>
      <c r="H180" s="218"/>
      <c r="I180" s="11"/>
      <c r="J180" s="11"/>
      <c r="K180" s="11"/>
      <c r="L180" s="218"/>
      <c r="M180" s="11"/>
      <c r="N180" s="11"/>
      <c r="O180" s="11"/>
      <c r="P180" s="218"/>
      <c r="Q180" s="11"/>
      <c r="R180" s="11"/>
      <c r="S180" s="11"/>
      <c r="T180" s="218"/>
      <c r="U180" s="11"/>
      <c r="V180" s="11"/>
      <c r="W180" s="11"/>
      <c r="X180" s="218"/>
      <c r="Y180" s="218"/>
      <c r="Z180" s="218"/>
      <c r="AA180" s="218"/>
      <c r="AB180" s="218"/>
      <c r="AC180" s="218"/>
      <c r="AD180" s="218"/>
      <c r="AE180" s="218"/>
      <c r="AF180" s="218"/>
      <c r="AG180" s="218"/>
      <c r="AH180" s="218"/>
      <c r="AI180" s="218"/>
      <c r="AJ180" s="218"/>
      <c r="AK180" s="218"/>
      <c r="AL180" s="218"/>
      <c r="AM180" s="218"/>
      <c r="AN180" s="218"/>
      <c r="AO180" s="218"/>
      <c r="AP180" s="218"/>
      <c r="AQ180" s="218"/>
      <c r="AR180" s="218"/>
      <c r="AS180" s="11"/>
      <c r="AT180" s="11"/>
      <c r="AU180" s="11"/>
      <c r="AV180" s="218"/>
      <c r="AW180" s="218"/>
      <c r="AX180" s="218"/>
      <c r="AY180" s="218"/>
      <c r="AZ180" s="218"/>
      <c r="BA180" s="11"/>
      <c r="BB180" s="11"/>
      <c r="BC180" s="11"/>
      <c r="BD180" s="218"/>
      <c r="BH180" s="218"/>
      <c r="BI180" s="218"/>
      <c r="BJ180" s="218"/>
      <c r="BK180" s="218"/>
      <c r="BL180" s="218"/>
      <c r="BM180" s="218"/>
      <c r="BN180" s="218"/>
      <c r="BO180" s="218"/>
      <c r="BP180" s="218"/>
      <c r="BQ180" s="218"/>
      <c r="BR180" s="218"/>
      <c r="BS180" s="218"/>
      <c r="BT180" s="218"/>
      <c r="BU180" s="218"/>
      <c r="BV180" s="218"/>
      <c r="BW180" s="218"/>
      <c r="BX180" s="218"/>
      <c r="CB180" s="218"/>
      <c r="CF180" s="218"/>
      <c r="CG180" s="218"/>
      <c r="CH180" s="218"/>
      <c r="CI180" s="218"/>
      <c r="CJ180" s="218"/>
      <c r="CK180" s="65"/>
      <c r="CL180" s="65"/>
      <c r="CM180" s="65"/>
      <c r="CN180" s="231"/>
      <c r="CR180" s="218"/>
      <c r="CV180" s="218"/>
    </row>
    <row r="181" spans="2:100" s="10" customFormat="1" x14ac:dyDescent="0.25">
      <c r="B181" s="12"/>
      <c r="C181" s="12"/>
      <c r="D181" s="11"/>
      <c r="E181" s="11"/>
      <c r="F181" s="11"/>
      <c r="G181" s="11"/>
      <c r="H181" s="218"/>
      <c r="I181" s="11"/>
      <c r="J181" s="11"/>
      <c r="K181" s="11"/>
      <c r="L181" s="218"/>
      <c r="M181" s="11"/>
      <c r="N181" s="11"/>
      <c r="O181" s="11"/>
      <c r="P181" s="218"/>
      <c r="Q181" s="11"/>
      <c r="R181" s="11"/>
      <c r="S181" s="11"/>
      <c r="T181" s="218"/>
      <c r="U181" s="11"/>
      <c r="V181" s="11"/>
      <c r="W181" s="11"/>
      <c r="X181" s="218"/>
      <c r="Y181" s="218"/>
      <c r="Z181" s="218"/>
      <c r="AA181" s="218"/>
      <c r="AB181" s="218"/>
      <c r="AC181" s="218"/>
      <c r="AD181" s="218"/>
      <c r="AE181" s="218"/>
      <c r="AF181" s="218"/>
      <c r="AG181" s="218"/>
      <c r="AH181" s="218"/>
      <c r="AI181" s="218"/>
      <c r="AJ181" s="218"/>
      <c r="AK181" s="218"/>
      <c r="AL181" s="218"/>
      <c r="AM181" s="218"/>
      <c r="AN181" s="218"/>
      <c r="AO181" s="218"/>
      <c r="AP181" s="218"/>
      <c r="AQ181" s="218"/>
      <c r="AR181" s="218"/>
      <c r="AS181" s="11"/>
      <c r="AT181" s="11"/>
      <c r="AU181" s="11"/>
      <c r="AV181" s="218"/>
      <c r="AW181" s="218"/>
      <c r="AX181" s="218"/>
      <c r="AY181" s="218"/>
      <c r="AZ181" s="218"/>
      <c r="BA181" s="11"/>
      <c r="BB181" s="11"/>
      <c r="BC181" s="11"/>
      <c r="BD181" s="218"/>
      <c r="BH181" s="218"/>
      <c r="BI181" s="218"/>
      <c r="BJ181" s="218"/>
      <c r="BK181" s="218"/>
      <c r="BL181" s="218"/>
      <c r="BM181" s="218"/>
      <c r="BN181" s="218"/>
      <c r="BO181" s="218"/>
      <c r="BP181" s="218"/>
      <c r="BQ181" s="218"/>
      <c r="BR181" s="218"/>
      <c r="BS181" s="218"/>
      <c r="BT181" s="218"/>
      <c r="BU181" s="218"/>
      <c r="BV181" s="218"/>
      <c r="BW181" s="218"/>
      <c r="BX181" s="218"/>
      <c r="CB181" s="218"/>
      <c r="CF181" s="218"/>
      <c r="CG181" s="218"/>
      <c r="CH181" s="218"/>
      <c r="CI181" s="218"/>
      <c r="CJ181" s="218"/>
      <c r="CK181" s="65"/>
      <c r="CL181" s="65"/>
      <c r="CM181" s="65"/>
      <c r="CN181" s="231"/>
      <c r="CR181" s="218"/>
      <c r="CV181" s="218"/>
    </row>
    <row r="182" spans="2:100" s="10" customFormat="1" x14ac:dyDescent="0.25">
      <c r="B182" s="12"/>
      <c r="C182" s="12"/>
      <c r="D182" s="11"/>
      <c r="E182" s="11"/>
      <c r="F182" s="11"/>
      <c r="G182" s="11"/>
      <c r="H182" s="218"/>
      <c r="I182" s="11"/>
      <c r="J182" s="11"/>
      <c r="K182" s="11"/>
      <c r="L182" s="218"/>
      <c r="M182" s="11"/>
      <c r="N182" s="11"/>
      <c r="O182" s="11"/>
      <c r="P182" s="218"/>
      <c r="Q182" s="11"/>
      <c r="R182" s="11"/>
      <c r="S182" s="11"/>
      <c r="T182" s="218"/>
      <c r="U182" s="11"/>
      <c r="V182" s="11"/>
      <c r="W182" s="11"/>
      <c r="X182" s="218"/>
      <c r="Y182" s="218"/>
      <c r="Z182" s="218"/>
      <c r="AA182" s="218"/>
      <c r="AB182" s="218"/>
      <c r="AC182" s="218"/>
      <c r="AD182" s="218"/>
      <c r="AE182" s="218"/>
      <c r="AF182" s="218"/>
      <c r="AG182" s="218"/>
      <c r="AH182" s="218"/>
      <c r="AI182" s="218"/>
      <c r="AJ182" s="218"/>
      <c r="AK182" s="218"/>
      <c r="AL182" s="218"/>
      <c r="AM182" s="218"/>
      <c r="AN182" s="218"/>
      <c r="AO182" s="218"/>
      <c r="AP182" s="218"/>
      <c r="AQ182" s="218"/>
      <c r="AR182" s="218"/>
      <c r="AS182" s="11"/>
      <c r="AT182" s="11"/>
      <c r="AU182" s="11"/>
      <c r="AV182" s="218"/>
      <c r="AW182" s="218"/>
      <c r="AX182" s="218"/>
      <c r="AY182" s="218"/>
      <c r="AZ182" s="218"/>
      <c r="BA182" s="11"/>
      <c r="BB182" s="11"/>
      <c r="BC182" s="11"/>
      <c r="BD182" s="218"/>
      <c r="BH182" s="218"/>
      <c r="BI182" s="218"/>
      <c r="BJ182" s="218"/>
      <c r="BK182" s="218"/>
      <c r="BL182" s="218"/>
      <c r="BM182" s="218"/>
      <c r="BN182" s="218"/>
      <c r="BO182" s="218"/>
      <c r="BP182" s="218"/>
      <c r="BQ182" s="218"/>
      <c r="BR182" s="218"/>
      <c r="BS182" s="218"/>
      <c r="BT182" s="218"/>
      <c r="BU182" s="218"/>
      <c r="BV182" s="218"/>
      <c r="BW182" s="218"/>
      <c r="BX182" s="218"/>
      <c r="CB182" s="218"/>
      <c r="CF182" s="218"/>
      <c r="CG182" s="218"/>
      <c r="CH182" s="218"/>
      <c r="CI182" s="218"/>
      <c r="CJ182" s="218"/>
      <c r="CK182" s="65"/>
      <c r="CL182" s="65"/>
      <c r="CM182" s="65"/>
      <c r="CN182" s="231"/>
      <c r="CR182" s="218"/>
      <c r="CV182" s="218"/>
    </row>
    <row r="183" spans="2:100" s="10" customFormat="1" x14ac:dyDescent="0.25">
      <c r="B183" s="12"/>
      <c r="C183" s="12"/>
      <c r="D183" s="11"/>
      <c r="E183" s="11"/>
      <c r="F183" s="11"/>
      <c r="G183" s="11"/>
      <c r="H183" s="218"/>
      <c r="I183" s="11"/>
      <c r="J183" s="11"/>
      <c r="K183" s="11"/>
      <c r="L183" s="218"/>
      <c r="M183" s="11"/>
      <c r="N183" s="11"/>
      <c r="O183" s="11"/>
      <c r="P183" s="218"/>
      <c r="Q183" s="11"/>
      <c r="R183" s="11"/>
      <c r="S183" s="11"/>
      <c r="T183" s="218"/>
      <c r="U183" s="11"/>
      <c r="V183" s="11"/>
      <c r="W183" s="11"/>
      <c r="X183" s="218"/>
      <c r="Y183" s="218"/>
      <c r="Z183" s="218"/>
      <c r="AA183" s="218"/>
      <c r="AB183" s="218"/>
      <c r="AC183" s="218"/>
      <c r="AD183" s="218"/>
      <c r="AE183" s="218"/>
      <c r="AF183" s="218"/>
      <c r="AG183" s="218"/>
      <c r="AH183" s="218"/>
      <c r="AI183" s="218"/>
      <c r="AJ183" s="218"/>
      <c r="AK183" s="218"/>
      <c r="AL183" s="218"/>
      <c r="AM183" s="218"/>
      <c r="AN183" s="218"/>
      <c r="AO183" s="218"/>
      <c r="AP183" s="218"/>
      <c r="AQ183" s="218"/>
      <c r="AR183" s="218"/>
      <c r="AS183" s="11"/>
      <c r="AT183" s="11"/>
      <c r="AU183" s="11"/>
      <c r="AV183" s="218"/>
      <c r="AW183" s="218"/>
      <c r="AX183" s="218"/>
      <c r="AY183" s="218"/>
      <c r="AZ183" s="218"/>
      <c r="BA183" s="11"/>
      <c r="BB183" s="11"/>
      <c r="BC183" s="11"/>
      <c r="BD183" s="218"/>
      <c r="BH183" s="218"/>
      <c r="BI183" s="218"/>
      <c r="BJ183" s="218"/>
      <c r="BK183" s="218"/>
      <c r="BL183" s="218"/>
      <c r="BM183" s="218"/>
      <c r="BN183" s="218"/>
      <c r="BO183" s="218"/>
      <c r="BP183" s="218"/>
      <c r="BQ183" s="218"/>
      <c r="BR183" s="218"/>
      <c r="BS183" s="218"/>
      <c r="BT183" s="218"/>
      <c r="BU183" s="218"/>
      <c r="BV183" s="218"/>
      <c r="BW183" s="218"/>
      <c r="BX183" s="218"/>
      <c r="CB183" s="218"/>
      <c r="CF183" s="218"/>
      <c r="CG183" s="218"/>
      <c r="CH183" s="218"/>
      <c r="CI183" s="218"/>
      <c r="CJ183" s="218"/>
      <c r="CK183" s="65"/>
      <c r="CL183" s="65"/>
      <c r="CM183" s="65"/>
      <c r="CN183" s="231"/>
      <c r="CR183" s="218"/>
      <c r="CV183" s="218"/>
    </row>
    <row r="184" spans="2:100" s="10" customFormat="1" x14ac:dyDescent="0.25">
      <c r="B184" s="12"/>
      <c r="C184" s="12"/>
      <c r="D184" s="11"/>
      <c r="E184" s="11"/>
      <c r="F184" s="11"/>
      <c r="G184" s="11"/>
      <c r="H184" s="218"/>
      <c r="I184" s="11"/>
      <c r="J184" s="11"/>
      <c r="K184" s="11"/>
      <c r="L184" s="218"/>
      <c r="M184" s="11"/>
      <c r="N184" s="11"/>
      <c r="O184" s="11"/>
      <c r="P184" s="218"/>
      <c r="Q184" s="11"/>
      <c r="R184" s="11"/>
      <c r="S184" s="11"/>
      <c r="T184" s="218"/>
      <c r="U184" s="11"/>
      <c r="V184" s="11"/>
      <c r="W184" s="11"/>
      <c r="X184" s="218"/>
      <c r="Y184" s="218"/>
      <c r="Z184" s="218"/>
      <c r="AA184" s="218"/>
      <c r="AB184" s="218"/>
      <c r="AC184" s="218"/>
      <c r="AD184" s="218"/>
      <c r="AE184" s="218"/>
      <c r="AF184" s="218"/>
      <c r="AG184" s="218"/>
      <c r="AH184" s="218"/>
      <c r="AI184" s="218"/>
      <c r="AJ184" s="218"/>
      <c r="AK184" s="218"/>
      <c r="AL184" s="218"/>
      <c r="AM184" s="218"/>
      <c r="AN184" s="218"/>
      <c r="AO184" s="218"/>
      <c r="AP184" s="218"/>
      <c r="AQ184" s="218"/>
      <c r="AR184" s="218"/>
      <c r="AS184" s="11"/>
      <c r="AT184" s="11"/>
      <c r="AU184" s="11"/>
      <c r="AV184" s="218"/>
      <c r="AW184" s="218"/>
      <c r="AX184" s="218"/>
      <c r="AY184" s="218"/>
      <c r="AZ184" s="218"/>
      <c r="BA184" s="11"/>
      <c r="BB184" s="11"/>
      <c r="BC184" s="11"/>
      <c r="BD184" s="218"/>
      <c r="BH184" s="218"/>
      <c r="BI184" s="218"/>
      <c r="BJ184" s="218"/>
      <c r="BK184" s="218"/>
      <c r="BL184" s="218"/>
      <c r="BM184" s="218"/>
      <c r="BN184" s="218"/>
      <c r="BO184" s="218"/>
      <c r="BP184" s="218"/>
      <c r="BQ184" s="218"/>
      <c r="BR184" s="218"/>
      <c r="BS184" s="218"/>
      <c r="BT184" s="218"/>
      <c r="BU184" s="218"/>
      <c r="BV184" s="218"/>
      <c r="BW184" s="218"/>
      <c r="BX184" s="218"/>
      <c r="CB184" s="218"/>
      <c r="CF184" s="218"/>
      <c r="CG184" s="218"/>
      <c r="CH184" s="218"/>
      <c r="CI184" s="218"/>
      <c r="CJ184" s="218"/>
      <c r="CK184" s="65"/>
      <c r="CL184" s="65"/>
      <c r="CM184" s="65"/>
      <c r="CN184" s="231"/>
      <c r="CR184" s="218"/>
      <c r="CV184" s="218"/>
    </row>
    <row r="185" spans="2:100" s="10" customFormat="1" x14ac:dyDescent="0.25">
      <c r="B185" s="12"/>
      <c r="C185" s="12"/>
      <c r="D185" s="11"/>
      <c r="E185" s="11"/>
      <c r="F185" s="11"/>
      <c r="G185" s="11"/>
      <c r="H185" s="218"/>
      <c r="I185" s="11"/>
      <c r="J185" s="11"/>
      <c r="K185" s="11"/>
      <c r="L185" s="218"/>
      <c r="M185" s="11"/>
      <c r="N185" s="11"/>
      <c r="O185" s="11"/>
      <c r="P185" s="218"/>
      <c r="Q185" s="11"/>
      <c r="R185" s="11"/>
      <c r="S185" s="11"/>
      <c r="T185" s="218"/>
      <c r="U185" s="11"/>
      <c r="V185" s="11"/>
      <c r="W185" s="11"/>
      <c r="X185" s="218"/>
      <c r="Y185" s="218"/>
      <c r="Z185" s="218"/>
      <c r="AA185" s="218"/>
      <c r="AB185" s="218"/>
      <c r="AC185" s="218"/>
      <c r="AD185" s="218"/>
      <c r="AE185" s="218"/>
      <c r="AF185" s="218"/>
      <c r="AG185" s="218"/>
      <c r="AH185" s="218"/>
      <c r="AI185" s="218"/>
      <c r="AJ185" s="218"/>
      <c r="AK185" s="218"/>
      <c r="AL185" s="218"/>
      <c r="AM185" s="218"/>
      <c r="AN185" s="218"/>
      <c r="AO185" s="218"/>
      <c r="AP185" s="218"/>
      <c r="AQ185" s="218"/>
      <c r="AR185" s="218"/>
      <c r="AS185" s="11"/>
      <c r="AT185" s="11"/>
      <c r="AU185" s="11"/>
      <c r="AV185" s="218"/>
      <c r="AW185" s="218"/>
      <c r="AX185" s="218"/>
      <c r="AY185" s="218"/>
      <c r="AZ185" s="218"/>
      <c r="BA185" s="11"/>
      <c r="BB185" s="11"/>
      <c r="BC185" s="11"/>
      <c r="BD185" s="218"/>
      <c r="BH185" s="218"/>
      <c r="BI185" s="218"/>
      <c r="BJ185" s="218"/>
      <c r="BK185" s="218"/>
      <c r="BL185" s="218"/>
      <c r="BM185" s="218"/>
      <c r="BN185" s="218"/>
      <c r="BO185" s="218"/>
      <c r="BP185" s="218"/>
      <c r="BQ185" s="218"/>
      <c r="BR185" s="218"/>
      <c r="BS185" s="218"/>
      <c r="BT185" s="218"/>
      <c r="BU185" s="218"/>
      <c r="BV185" s="218"/>
      <c r="BW185" s="218"/>
      <c r="BX185" s="218"/>
      <c r="CB185" s="218"/>
      <c r="CF185" s="218"/>
      <c r="CG185" s="218"/>
      <c r="CH185" s="218"/>
      <c r="CI185" s="218"/>
      <c r="CJ185" s="218"/>
      <c r="CK185" s="65"/>
      <c r="CL185" s="65"/>
      <c r="CM185" s="65"/>
      <c r="CN185" s="231"/>
      <c r="CR185" s="218"/>
      <c r="CV185" s="218"/>
    </row>
    <row r="186" spans="2:100" s="10" customFormat="1" x14ac:dyDescent="0.25">
      <c r="B186" s="12"/>
      <c r="C186" s="12"/>
      <c r="D186" s="11"/>
      <c r="E186" s="11"/>
      <c r="F186" s="11"/>
      <c r="G186" s="11"/>
      <c r="H186" s="218"/>
      <c r="I186" s="11"/>
      <c r="J186" s="11"/>
      <c r="K186" s="11"/>
      <c r="L186" s="218"/>
      <c r="M186" s="11"/>
      <c r="N186" s="11"/>
      <c r="O186" s="11"/>
      <c r="P186" s="218"/>
      <c r="Q186" s="11"/>
      <c r="R186" s="11"/>
      <c r="S186" s="11"/>
      <c r="T186" s="218"/>
      <c r="U186" s="11"/>
      <c r="V186" s="11"/>
      <c r="W186" s="11"/>
      <c r="X186" s="218"/>
      <c r="Y186" s="218"/>
      <c r="Z186" s="218"/>
      <c r="AA186" s="218"/>
      <c r="AB186" s="218"/>
      <c r="AC186" s="218"/>
      <c r="AD186" s="218"/>
      <c r="AE186" s="218"/>
      <c r="AF186" s="218"/>
      <c r="AG186" s="218"/>
      <c r="AH186" s="218"/>
      <c r="AI186" s="218"/>
      <c r="AJ186" s="218"/>
      <c r="AK186" s="218"/>
      <c r="AL186" s="218"/>
      <c r="AM186" s="218"/>
      <c r="AN186" s="218"/>
      <c r="AO186" s="218"/>
      <c r="AP186" s="218"/>
      <c r="AQ186" s="218"/>
      <c r="AR186" s="218"/>
      <c r="AS186" s="11"/>
      <c r="AT186" s="11"/>
      <c r="AU186" s="11"/>
      <c r="AV186" s="218"/>
      <c r="AW186" s="218"/>
      <c r="AX186" s="218"/>
      <c r="AY186" s="218"/>
      <c r="AZ186" s="218"/>
      <c r="BA186" s="11"/>
      <c r="BB186" s="11"/>
      <c r="BC186" s="11"/>
      <c r="BD186" s="218"/>
      <c r="BH186" s="218"/>
      <c r="BI186" s="218"/>
      <c r="BJ186" s="218"/>
      <c r="BK186" s="218"/>
      <c r="BL186" s="218"/>
      <c r="BM186" s="218"/>
      <c r="BN186" s="218"/>
      <c r="BO186" s="218"/>
      <c r="BP186" s="218"/>
      <c r="BQ186" s="218"/>
      <c r="BR186" s="218"/>
      <c r="BS186" s="218"/>
      <c r="BT186" s="218"/>
      <c r="BU186" s="218"/>
      <c r="BV186" s="218"/>
      <c r="BW186" s="218"/>
      <c r="BX186" s="218"/>
      <c r="CB186" s="218"/>
      <c r="CF186" s="218"/>
      <c r="CG186" s="218"/>
      <c r="CH186" s="218"/>
      <c r="CI186" s="218"/>
      <c r="CJ186" s="218"/>
      <c r="CK186" s="65"/>
      <c r="CL186" s="65"/>
      <c r="CM186" s="65"/>
      <c r="CN186" s="231"/>
      <c r="CR186" s="218"/>
      <c r="CV186" s="218"/>
    </row>
    <row r="187" spans="2:100" s="10" customFormat="1" x14ac:dyDescent="0.25">
      <c r="B187" s="12"/>
      <c r="C187" s="12"/>
      <c r="D187" s="11"/>
      <c r="E187" s="11"/>
      <c r="F187" s="11"/>
      <c r="G187" s="11"/>
      <c r="H187" s="218"/>
      <c r="I187" s="11"/>
      <c r="J187" s="11"/>
      <c r="K187" s="11"/>
      <c r="L187" s="218"/>
      <c r="M187" s="11"/>
      <c r="N187" s="11"/>
      <c r="O187" s="11"/>
      <c r="P187" s="218"/>
      <c r="Q187" s="11"/>
      <c r="R187" s="11"/>
      <c r="S187" s="11"/>
      <c r="T187" s="218"/>
      <c r="U187" s="11"/>
      <c r="V187" s="11"/>
      <c r="W187" s="11"/>
      <c r="X187" s="218"/>
      <c r="Y187" s="218"/>
      <c r="Z187" s="218"/>
      <c r="AA187" s="218"/>
      <c r="AB187" s="218"/>
      <c r="AC187" s="218"/>
      <c r="AD187" s="218"/>
      <c r="AE187" s="218"/>
      <c r="AF187" s="218"/>
      <c r="AG187" s="218"/>
      <c r="AH187" s="218"/>
      <c r="AI187" s="218"/>
      <c r="AJ187" s="218"/>
      <c r="AK187" s="218"/>
      <c r="AL187" s="218"/>
      <c r="AM187" s="218"/>
      <c r="AN187" s="218"/>
      <c r="AO187" s="218"/>
      <c r="AP187" s="218"/>
      <c r="AQ187" s="218"/>
      <c r="AR187" s="218"/>
      <c r="AS187" s="11"/>
      <c r="AT187" s="11"/>
      <c r="AU187" s="11"/>
      <c r="AV187" s="218"/>
      <c r="AW187" s="218"/>
      <c r="AX187" s="218"/>
      <c r="AY187" s="218"/>
      <c r="AZ187" s="218"/>
      <c r="BA187" s="11"/>
      <c r="BB187" s="11"/>
      <c r="BC187" s="11"/>
      <c r="BD187" s="218"/>
      <c r="BH187" s="218"/>
      <c r="BI187" s="218"/>
      <c r="BJ187" s="218"/>
      <c r="BK187" s="218"/>
      <c r="BL187" s="218"/>
      <c r="BM187" s="218"/>
      <c r="BN187" s="218"/>
      <c r="BO187" s="218"/>
      <c r="BP187" s="218"/>
      <c r="BQ187" s="218"/>
      <c r="BR187" s="218"/>
      <c r="BS187" s="218"/>
      <c r="BT187" s="218"/>
      <c r="BU187" s="218"/>
      <c r="BV187" s="218"/>
      <c r="BW187" s="218"/>
      <c r="BX187" s="218"/>
      <c r="CB187" s="218"/>
      <c r="CF187" s="218"/>
      <c r="CG187" s="218"/>
      <c r="CH187" s="218"/>
      <c r="CI187" s="218"/>
      <c r="CJ187" s="218"/>
      <c r="CK187" s="65"/>
      <c r="CL187" s="65"/>
      <c r="CM187" s="65"/>
      <c r="CN187" s="231"/>
      <c r="CR187" s="218"/>
      <c r="CV187" s="218"/>
    </row>
    <row r="188" spans="2:100" s="10" customFormat="1" x14ac:dyDescent="0.25">
      <c r="B188" s="12"/>
      <c r="C188" s="12"/>
      <c r="D188" s="11"/>
      <c r="E188" s="11"/>
      <c r="F188" s="11"/>
      <c r="G188" s="11"/>
      <c r="H188" s="218"/>
      <c r="I188" s="11"/>
      <c r="J188" s="11"/>
      <c r="K188" s="11"/>
      <c r="L188" s="218"/>
      <c r="M188" s="11"/>
      <c r="N188" s="11"/>
      <c r="O188" s="11"/>
      <c r="P188" s="218"/>
      <c r="Q188" s="11"/>
      <c r="R188" s="11"/>
      <c r="S188" s="11"/>
      <c r="T188" s="218"/>
      <c r="U188" s="11"/>
      <c r="V188" s="11"/>
      <c r="W188" s="11"/>
      <c r="X188" s="218"/>
      <c r="Y188" s="218"/>
      <c r="Z188" s="218"/>
      <c r="AA188" s="218"/>
      <c r="AB188" s="218"/>
      <c r="AC188" s="218"/>
      <c r="AD188" s="218"/>
      <c r="AE188" s="218"/>
      <c r="AF188" s="218"/>
      <c r="AG188" s="218"/>
      <c r="AH188" s="218"/>
      <c r="AI188" s="218"/>
      <c r="AJ188" s="218"/>
      <c r="AK188" s="218"/>
      <c r="AL188" s="218"/>
      <c r="AM188" s="218"/>
      <c r="AN188" s="218"/>
      <c r="AO188" s="218"/>
      <c r="AP188" s="218"/>
      <c r="AQ188" s="218"/>
      <c r="AR188" s="218"/>
      <c r="AS188" s="11"/>
      <c r="AT188" s="11"/>
      <c r="AU188" s="11"/>
      <c r="AV188" s="218"/>
      <c r="AW188" s="218"/>
      <c r="AX188" s="218"/>
      <c r="AY188" s="218"/>
      <c r="AZ188" s="218"/>
      <c r="BA188" s="11"/>
      <c r="BB188" s="11"/>
      <c r="BC188" s="11"/>
      <c r="BD188" s="218"/>
      <c r="BH188" s="218"/>
      <c r="BI188" s="218"/>
      <c r="BJ188" s="218"/>
      <c r="BK188" s="218"/>
      <c r="BL188" s="218"/>
      <c r="BM188" s="218"/>
      <c r="BN188" s="218"/>
      <c r="BO188" s="218"/>
      <c r="BP188" s="218"/>
      <c r="BQ188" s="218"/>
      <c r="BR188" s="218"/>
      <c r="BS188" s="218"/>
      <c r="BT188" s="218"/>
      <c r="BU188" s="218"/>
      <c r="BV188" s="218"/>
      <c r="BW188" s="218"/>
      <c r="BX188" s="218"/>
      <c r="CB188" s="218"/>
      <c r="CF188" s="218"/>
      <c r="CG188" s="218"/>
      <c r="CH188" s="218"/>
      <c r="CI188" s="218"/>
      <c r="CJ188" s="218"/>
      <c r="CK188" s="65"/>
      <c r="CL188" s="65"/>
      <c r="CM188" s="65"/>
      <c r="CN188" s="231"/>
      <c r="CR188" s="218"/>
      <c r="CV188" s="218"/>
    </row>
    <row r="189" spans="2:100" s="10" customFormat="1" x14ac:dyDescent="0.25">
      <c r="B189" s="12"/>
      <c r="C189" s="12"/>
      <c r="D189" s="11"/>
      <c r="E189" s="11"/>
      <c r="F189" s="11"/>
      <c r="G189" s="11"/>
      <c r="H189" s="218"/>
      <c r="I189" s="11"/>
      <c r="J189" s="11"/>
      <c r="K189" s="11"/>
      <c r="L189" s="218"/>
      <c r="M189" s="11"/>
      <c r="N189" s="11"/>
      <c r="O189" s="11"/>
      <c r="P189" s="218"/>
      <c r="Q189" s="11"/>
      <c r="R189" s="11"/>
      <c r="S189" s="11"/>
      <c r="T189" s="218"/>
      <c r="U189" s="11"/>
      <c r="V189" s="11"/>
      <c r="W189" s="11"/>
      <c r="X189" s="218"/>
      <c r="Y189" s="218"/>
      <c r="Z189" s="218"/>
      <c r="AA189" s="218"/>
      <c r="AB189" s="218"/>
      <c r="AC189" s="218"/>
      <c r="AD189" s="218"/>
      <c r="AE189" s="218"/>
      <c r="AF189" s="218"/>
      <c r="AG189" s="218"/>
      <c r="AH189" s="218"/>
      <c r="AI189" s="218"/>
      <c r="AJ189" s="218"/>
      <c r="AK189" s="218"/>
      <c r="AL189" s="218"/>
      <c r="AM189" s="218"/>
      <c r="AN189" s="218"/>
      <c r="AO189" s="218"/>
      <c r="AP189" s="218"/>
      <c r="AQ189" s="218"/>
      <c r="AR189" s="218"/>
      <c r="AS189" s="11"/>
      <c r="AT189" s="11"/>
      <c r="AU189" s="11"/>
      <c r="AV189" s="218"/>
      <c r="AW189" s="218"/>
      <c r="AX189" s="218"/>
      <c r="AY189" s="218"/>
      <c r="AZ189" s="218"/>
      <c r="BA189" s="11"/>
      <c r="BB189" s="11"/>
      <c r="BC189" s="11"/>
      <c r="BD189" s="218"/>
      <c r="BH189" s="218"/>
      <c r="BI189" s="218"/>
      <c r="BJ189" s="218"/>
      <c r="BK189" s="218"/>
      <c r="BL189" s="218"/>
      <c r="BM189" s="218"/>
      <c r="BN189" s="218"/>
      <c r="BO189" s="218"/>
      <c r="BP189" s="218"/>
      <c r="BQ189" s="218"/>
      <c r="BR189" s="218"/>
      <c r="BS189" s="218"/>
      <c r="BT189" s="218"/>
      <c r="BU189" s="218"/>
      <c r="BV189" s="218"/>
      <c r="BW189" s="218"/>
      <c r="BX189" s="218"/>
      <c r="CB189" s="218"/>
      <c r="CF189" s="218"/>
      <c r="CG189" s="218"/>
      <c r="CH189" s="218"/>
      <c r="CI189" s="218"/>
      <c r="CJ189" s="218"/>
      <c r="CK189" s="65"/>
      <c r="CL189" s="65"/>
      <c r="CM189" s="65"/>
      <c r="CN189" s="231"/>
      <c r="CR189" s="218"/>
      <c r="CV189" s="218"/>
    </row>
    <row r="190" spans="2:100" s="10" customFormat="1" x14ac:dyDescent="0.25">
      <c r="B190" s="12"/>
      <c r="C190" s="12"/>
      <c r="D190" s="11"/>
      <c r="E190" s="11"/>
      <c r="F190" s="11"/>
      <c r="G190" s="11"/>
      <c r="H190" s="218"/>
      <c r="I190" s="11"/>
      <c r="J190" s="11"/>
      <c r="K190" s="11"/>
      <c r="L190" s="218"/>
      <c r="M190" s="11"/>
      <c r="N190" s="11"/>
      <c r="O190" s="11"/>
      <c r="P190" s="218"/>
      <c r="Q190" s="11"/>
      <c r="R190" s="11"/>
      <c r="S190" s="11"/>
      <c r="T190" s="218"/>
      <c r="U190" s="11"/>
      <c r="V190" s="11"/>
      <c r="W190" s="11"/>
      <c r="X190" s="218"/>
      <c r="Y190" s="218"/>
      <c r="Z190" s="218"/>
      <c r="AA190" s="218"/>
      <c r="AB190" s="218"/>
      <c r="AC190" s="218"/>
      <c r="AD190" s="218"/>
      <c r="AE190" s="218"/>
      <c r="AF190" s="218"/>
      <c r="AG190" s="218"/>
      <c r="AH190" s="218"/>
      <c r="AI190" s="218"/>
      <c r="AJ190" s="218"/>
      <c r="AK190" s="218"/>
      <c r="AL190" s="218"/>
      <c r="AM190" s="218"/>
      <c r="AN190" s="218"/>
      <c r="AO190" s="218"/>
      <c r="AP190" s="218"/>
      <c r="AQ190" s="218"/>
      <c r="AR190" s="218"/>
      <c r="AS190" s="11"/>
      <c r="AT190" s="11"/>
      <c r="AU190" s="11"/>
      <c r="AV190" s="218"/>
      <c r="AW190" s="218"/>
      <c r="AX190" s="218"/>
      <c r="AY190" s="218"/>
      <c r="AZ190" s="218"/>
      <c r="BA190" s="11"/>
      <c r="BB190" s="11"/>
      <c r="BC190" s="11"/>
      <c r="BD190" s="218"/>
      <c r="BH190" s="218"/>
      <c r="BI190" s="218"/>
      <c r="BJ190" s="218"/>
      <c r="BK190" s="218"/>
      <c r="BL190" s="218"/>
      <c r="BM190" s="218"/>
      <c r="BN190" s="218"/>
      <c r="BO190" s="218"/>
      <c r="BP190" s="218"/>
      <c r="BQ190" s="218"/>
      <c r="BR190" s="218"/>
      <c r="BS190" s="218"/>
      <c r="BT190" s="218"/>
      <c r="BU190" s="218"/>
      <c r="BV190" s="218"/>
      <c r="BW190" s="218"/>
      <c r="BX190" s="218"/>
      <c r="CB190" s="218"/>
      <c r="CF190" s="218"/>
      <c r="CG190" s="218"/>
      <c r="CH190" s="218"/>
      <c r="CI190" s="218"/>
      <c r="CJ190" s="218"/>
      <c r="CK190" s="65"/>
      <c r="CL190" s="65"/>
      <c r="CM190" s="65"/>
      <c r="CN190" s="231"/>
      <c r="CR190" s="218"/>
      <c r="CV190" s="218"/>
    </row>
    <row r="191" spans="2:100" s="10" customFormat="1" x14ac:dyDescent="0.25">
      <c r="B191" s="12"/>
      <c r="C191" s="12"/>
      <c r="D191" s="11"/>
      <c r="E191" s="11"/>
      <c r="F191" s="11"/>
      <c r="G191" s="11"/>
      <c r="H191" s="218"/>
      <c r="I191" s="11"/>
      <c r="J191" s="11"/>
      <c r="K191" s="11"/>
      <c r="L191" s="218"/>
      <c r="M191" s="11"/>
      <c r="N191" s="11"/>
      <c r="O191" s="11"/>
      <c r="P191" s="218"/>
      <c r="Q191" s="11"/>
      <c r="R191" s="11"/>
      <c r="S191" s="11"/>
      <c r="T191" s="218"/>
      <c r="U191" s="11"/>
      <c r="V191" s="11"/>
      <c r="W191" s="11"/>
      <c r="X191" s="218"/>
      <c r="Y191" s="218"/>
      <c r="Z191" s="218"/>
      <c r="AA191" s="218"/>
      <c r="AB191" s="218"/>
      <c r="AC191" s="218"/>
      <c r="AD191" s="218"/>
      <c r="AE191" s="218"/>
      <c r="AF191" s="218"/>
      <c r="AG191" s="218"/>
      <c r="AH191" s="218"/>
      <c r="AI191" s="218"/>
      <c r="AJ191" s="218"/>
      <c r="AK191" s="218"/>
      <c r="AL191" s="218"/>
      <c r="AM191" s="218"/>
      <c r="AN191" s="218"/>
      <c r="AO191" s="218"/>
      <c r="AP191" s="218"/>
      <c r="AQ191" s="218"/>
      <c r="AR191" s="218"/>
      <c r="AS191" s="11"/>
      <c r="AT191" s="11"/>
      <c r="AU191" s="11"/>
      <c r="AV191" s="218"/>
      <c r="AW191" s="218"/>
      <c r="AX191" s="218"/>
      <c r="AY191" s="218"/>
      <c r="AZ191" s="218"/>
      <c r="BA191" s="11"/>
      <c r="BB191" s="11"/>
      <c r="BC191" s="11"/>
      <c r="BD191" s="218"/>
      <c r="BH191" s="218"/>
      <c r="BI191" s="218"/>
      <c r="BJ191" s="218"/>
      <c r="BK191" s="218"/>
      <c r="BL191" s="218"/>
      <c r="BM191" s="218"/>
      <c r="BN191" s="218"/>
      <c r="BO191" s="218"/>
      <c r="BP191" s="218"/>
      <c r="BQ191" s="218"/>
      <c r="BR191" s="218"/>
      <c r="BS191" s="218"/>
      <c r="BT191" s="218"/>
      <c r="BU191" s="218"/>
      <c r="BV191" s="218"/>
      <c r="BW191" s="218"/>
      <c r="BX191" s="218"/>
      <c r="CB191" s="218"/>
      <c r="CF191" s="218"/>
      <c r="CG191" s="218"/>
      <c r="CH191" s="218"/>
      <c r="CI191" s="218"/>
      <c r="CJ191" s="218"/>
      <c r="CK191" s="65"/>
      <c r="CL191" s="65"/>
      <c r="CM191" s="65"/>
      <c r="CN191" s="231"/>
      <c r="CR191" s="218"/>
      <c r="CV191" s="218"/>
    </row>
    <row r="192" spans="2:100" s="10" customFormat="1" x14ac:dyDescent="0.25">
      <c r="B192" s="12"/>
      <c r="C192" s="12"/>
      <c r="D192" s="11"/>
      <c r="E192" s="11"/>
      <c r="F192" s="11"/>
      <c r="G192" s="11"/>
      <c r="H192" s="218"/>
      <c r="I192" s="11"/>
      <c r="J192" s="11"/>
      <c r="K192" s="11"/>
      <c r="L192" s="218"/>
      <c r="M192" s="11"/>
      <c r="N192" s="11"/>
      <c r="O192" s="11"/>
      <c r="P192" s="218"/>
      <c r="Q192" s="11"/>
      <c r="R192" s="11"/>
      <c r="S192" s="11"/>
      <c r="T192" s="218"/>
      <c r="U192" s="11"/>
      <c r="V192" s="11"/>
      <c r="W192" s="11"/>
      <c r="X192" s="218"/>
      <c r="Y192" s="218"/>
      <c r="Z192" s="218"/>
      <c r="AA192" s="218"/>
      <c r="AB192" s="218"/>
      <c r="AC192" s="218"/>
      <c r="AD192" s="218"/>
      <c r="AE192" s="218"/>
      <c r="AF192" s="218"/>
      <c r="AG192" s="218"/>
      <c r="AH192" s="218"/>
      <c r="AI192" s="218"/>
      <c r="AJ192" s="218"/>
      <c r="AK192" s="218"/>
      <c r="AL192" s="218"/>
      <c r="AM192" s="218"/>
      <c r="AN192" s="218"/>
      <c r="AO192" s="218"/>
      <c r="AP192" s="218"/>
      <c r="AQ192" s="218"/>
      <c r="AR192" s="218"/>
      <c r="AS192" s="11"/>
      <c r="AT192" s="11"/>
      <c r="AU192" s="11"/>
      <c r="AV192" s="218"/>
      <c r="AW192" s="218"/>
      <c r="AX192" s="218"/>
      <c r="AY192" s="218"/>
      <c r="AZ192" s="218"/>
      <c r="BA192" s="11"/>
      <c r="BB192" s="11"/>
      <c r="BC192" s="11"/>
      <c r="BD192" s="218"/>
      <c r="BH192" s="218"/>
      <c r="BI192" s="218"/>
      <c r="BJ192" s="218"/>
      <c r="BK192" s="218"/>
      <c r="BL192" s="218"/>
      <c r="BM192" s="218"/>
      <c r="BN192" s="218"/>
      <c r="BO192" s="218"/>
      <c r="BP192" s="218"/>
      <c r="BQ192" s="218"/>
      <c r="BR192" s="218"/>
      <c r="BS192" s="218"/>
      <c r="BT192" s="218"/>
      <c r="BU192" s="218"/>
      <c r="BV192" s="218"/>
      <c r="BW192" s="218"/>
      <c r="BX192" s="218"/>
      <c r="CB192" s="218"/>
      <c r="CF192" s="218"/>
      <c r="CG192" s="218"/>
      <c r="CH192" s="218"/>
      <c r="CI192" s="218"/>
      <c r="CJ192" s="218"/>
      <c r="CK192" s="65"/>
      <c r="CL192" s="65"/>
      <c r="CM192" s="65"/>
      <c r="CN192" s="231"/>
      <c r="CR192" s="218"/>
      <c r="CV192" s="218"/>
    </row>
    <row r="193" spans="2:100" s="10" customFormat="1" x14ac:dyDescent="0.25">
      <c r="B193" s="12"/>
      <c r="C193" s="12"/>
      <c r="D193" s="11"/>
      <c r="E193" s="11"/>
      <c r="F193" s="11"/>
      <c r="G193" s="11"/>
      <c r="H193" s="218"/>
      <c r="I193" s="11"/>
      <c r="J193" s="11"/>
      <c r="K193" s="11"/>
      <c r="L193" s="218"/>
      <c r="M193" s="11"/>
      <c r="N193" s="11"/>
      <c r="O193" s="11"/>
      <c r="P193" s="218"/>
      <c r="Q193" s="11"/>
      <c r="R193" s="11"/>
      <c r="S193" s="11"/>
      <c r="T193" s="218"/>
      <c r="U193" s="11"/>
      <c r="V193" s="11"/>
      <c r="W193" s="11"/>
      <c r="X193" s="218"/>
      <c r="Y193" s="218"/>
      <c r="Z193" s="218"/>
      <c r="AA193" s="218"/>
      <c r="AB193" s="218"/>
      <c r="AC193" s="218"/>
      <c r="AD193" s="218"/>
      <c r="AE193" s="218"/>
      <c r="AF193" s="218"/>
      <c r="AG193" s="218"/>
      <c r="AH193" s="218"/>
      <c r="AI193" s="218"/>
      <c r="AJ193" s="218"/>
      <c r="AK193" s="218"/>
      <c r="AL193" s="218"/>
      <c r="AM193" s="218"/>
      <c r="AN193" s="218"/>
      <c r="AO193" s="218"/>
      <c r="AP193" s="218"/>
      <c r="AQ193" s="218"/>
      <c r="AR193" s="218"/>
      <c r="AS193" s="11"/>
      <c r="AT193" s="11"/>
      <c r="AU193" s="11"/>
      <c r="AV193" s="218"/>
      <c r="AW193" s="218"/>
      <c r="AX193" s="218"/>
      <c r="AY193" s="218"/>
      <c r="AZ193" s="218"/>
      <c r="BA193" s="11"/>
      <c r="BB193" s="11"/>
      <c r="BC193" s="11"/>
      <c r="BD193" s="218"/>
      <c r="BH193" s="218"/>
      <c r="BI193" s="218"/>
      <c r="BJ193" s="218"/>
      <c r="BK193" s="218"/>
      <c r="BL193" s="218"/>
      <c r="BM193" s="218"/>
      <c r="BN193" s="218"/>
      <c r="BO193" s="218"/>
      <c r="BP193" s="218"/>
      <c r="BQ193" s="218"/>
      <c r="BR193" s="218"/>
      <c r="BS193" s="218"/>
      <c r="BT193" s="218"/>
      <c r="BU193" s="218"/>
      <c r="BV193" s="218"/>
      <c r="BW193" s="218"/>
      <c r="BX193" s="218"/>
      <c r="CB193" s="218"/>
      <c r="CF193" s="218"/>
      <c r="CG193" s="218"/>
      <c r="CH193" s="218"/>
      <c r="CI193" s="218"/>
      <c r="CJ193" s="218"/>
      <c r="CK193" s="65"/>
      <c r="CL193" s="65"/>
      <c r="CM193" s="65"/>
      <c r="CN193" s="231"/>
      <c r="CR193" s="218"/>
      <c r="CV193" s="218"/>
    </row>
    <row r="194" spans="2:100" s="10" customFormat="1" x14ac:dyDescent="0.25">
      <c r="B194" s="12"/>
      <c r="C194" s="12"/>
      <c r="D194" s="11"/>
      <c r="E194" s="11"/>
      <c r="F194" s="11"/>
      <c r="G194" s="11"/>
      <c r="H194" s="218"/>
      <c r="I194" s="11"/>
      <c r="J194" s="11"/>
      <c r="K194" s="11"/>
      <c r="L194" s="218"/>
      <c r="M194" s="11"/>
      <c r="N194" s="11"/>
      <c r="O194" s="11"/>
      <c r="P194" s="218"/>
      <c r="Q194" s="11"/>
      <c r="R194" s="11"/>
      <c r="S194" s="11"/>
      <c r="T194" s="218"/>
      <c r="U194" s="11"/>
      <c r="V194" s="11"/>
      <c r="W194" s="11"/>
      <c r="X194" s="218"/>
      <c r="Y194" s="218"/>
      <c r="Z194" s="218"/>
      <c r="AA194" s="218"/>
      <c r="AB194" s="218"/>
      <c r="AC194" s="218"/>
      <c r="AD194" s="218"/>
      <c r="AE194" s="218"/>
      <c r="AF194" s="218"/>
      <c r="AG194" s="218"/>
      <c r="AH194" s="218"/>
      <c r="AI194" s="218"/>
      <c r="AJ194" s="218"/>
      <c r="AK194" s="218"/>
      <c r="AL194" s="218"/>
      <c r="AM194" s="218"/>
      <c r="AN194" s="218"/>
      <c r="AO194" s="218"/>
      <c r="AP194" s="218"/>
      <c r="AQ194" s="218"/>
      <c r="AR194" s="218"/>
      <c r="AS194" s="11"/>
      <c r="AT194" s="11"/>
      <c r="AU194" s="11"/>
      <c r="AV194" s="218"/>
      <c r="AW194" s="218"/>
      <c r="AX194" s="218"/>
      <c r="AY194" s="218"/>
      <c r="AZ194" s="218"/>
      <c r="BA194" s="11"/>
      <c r="BB194" s="11"/>
      <c r="BC194" s="11"/>
      <c r="BD194" s="218"/>
      <c r="BH194" s="218"/>
      <c r="BI194" s="218"/>
      <c r="BJ194" s="218"/>
      <c r="BK194" s="218"/>
      <c r="BL194" s="218"/>
      <c r="BM194" s="218"/>
      <c r="BN194" s="218"/>
      <c r="BO194" s="218"/>
      <c r="BP194" s="218"/>
      <c r="BQ194" s="218"/>
      <c r="BR194" s="218"/>
      <c r="BS194" s="218"/>
      <c r="BT194" s="218"/>
      <c r="BU194" s="218"/>
      <c r="BV194" s="218"/>
      <c r="BW194" s="218"/>
      <c r="BX194" s="218"/>
      <c r="CB194" s="218"/>
      <c r="CF194" s="218"/>
      <c r="CG194" s="218"/>
      <c r="CH194" s="218"/>
      <c r="CI194" s="218"/>
      <c r="CJ194" s="218"/>
      <c r="CK194" s="65"/>
      <c r="CL194" s="65"/>
      <c r="CM194" s="65"/>
      <c r="CN194" s="231"/>
      <c r="CR194" s="218"/>
      <c r="CV194" s="218"/>
    </row>
    <row r="195" spans="2:100" s="10" customFormat="1" x14ac:dyDescent="0.25">
      <c r="B195" s="12"/>
      <c r="C195" s="12"/>
      <c r="D195" s="11"/>
      <c r="E195" s="11"/>
      <c r="F195" s="11"/>
      <c r="G195" s="11"/>
      <c r="H195" s="218"/>
      <c r="I195" s="11"/>
      <c r="J195" s="11"/>
      <c r="K195" s="11"/>
      <c r="L195" s="218"/>
      <c r="M195" s="11"/>
      <c r="N195" s="11"/>
      <c r="O195" s="11"/>
      <c r="P195" s="218"/>
      <c r="Q195" s="11"/>
      <c r="R195" s="11"/>
      <c r="S195" s="11"/>
      <c r="T195" s="218"/>
      <c r="U195" s="11"/>
      <c r="V195" s="11"/>
      <c r="W195" s="11"/>
      <c r="X195" s="218"/>
      <c r="Y195" s="218"/>
      <c r="Z195" s="218"/>
      <c r="AA195" s="218"/>
      <c r="AB195" s="218"/>
      <c r="AC195" s="218"/>
      <c r="AD195" s="218"/>
      <c r="AE195" s="218"/>
      <c r="AF195" s="218"/>
      <c r="AG195" s="218"/>
      <c r="AH195" s="218"/>
      <c r="AI195" s="218"/>
      <c r="AJ195" s="218"/>
      <c r="AK195" s="218"/>
      <c r="AL195" s="218"/>
      <c r="AM195" s="218"/>
      <c r="AN195" s="218"/>
      <c r="AO195" s="218"/>
      <c r="AP195" s="218"/>
      <c r="AQ195" s="218"/>
      <c r="AR195" s="218"/>
      <c r="AS195" s="11"/>
      <c r="AT195" s="11"/>
      <c r="AU195" s="11"/>
      <c r="AV195" s="218"/>
      <c r="AW195" s="218"/>
      <c r="AX195" s="218"/>
      <c r="AY195" s="218"/>
      <c r="AZ195" s="218"/>
      <c r="BA195" s="11"/>
      <c r="BB195" s="11"/>
      <c r="BC195" s="11"/>
      <c r="BD195" s="218"/>
      <c r="BH195" s="218"/>
      <c r="BI195" s="218"/>
      <c r="BJ195" s="218"/>
      <c r="BK195" s="218"/>
      <c r="BL195" s="218"/>
      <c r="BM195" s="218"/>
      <c r="BN195" s="218"/>
      <c r="BO195" s="218"/>
      <c r="BP195" s="218"/>
      <c r="BQ195" s="218"/>
      <c r="BR195" s="218"/>
      <c r="BS195" s="218"/>
      <c r="BT195" s="218"/>
      <c r="BU195" s="218"/>
      <c r="BV195" s="218"/>
      <c r="BW195" s="218"/>
      <c r="BX195" s="218"/>
      <c r="CB195" s="218"/>
      <c r="CF195" s="218"/>
      <c r="CG195" s="218"/>
      <c r="CH195" s="218"/>
      <c r="CI195" s="218"/>
      <c r="CJ195" s="218"/>
      <c r="CK195" s="65"/>
      <c r="CL195" s="65"/>
      <c r="CM195" s="65"/>
      <c r="CN195" s="231"/>
      <c r="CR195" s="218"/>
      <c r="CV195" s="218"/>
    </row>
    <row r="196" spans="2:100" s="10" customFormat="1" x14ac:dyDescent="0.25">
      <c r="B196" s="12"/>
      <c r="C196" s="12"/>
      <c r="D196" s="11"/>
      <c r="E196" s="11"/>
      <c r="F196" s="11"/>
      <c r="G196" s="11"/>
      <c r="H196" s="218"/>
      <c r="I196" s="11"/>
      <c r="J196" s="11"/>
      <c r="K196" s="11"/>
      <c r="L196" s="218"/>
      <c r="M196" s="11"/>
      <c r="N196" s="11"/>
      <c r="O196" s="11"/>
      <c r="P196" s="218"/>
      <c r="Q196" s="11"/>
      <c r="R196" s="11"/>
      <c r="S196" s="11"/>
      <c r="T196" s="218"/>
      <c r="U196" s="11"/>
      <c r="V196" s="11"/>
      <c r="W196" s="11"/>
      <c r="X196" s="218"/>
      <c r="Y196" s="218"/>
      <c r="Z196" s="218"/>
      <c r="AA196" s="218"/>
      <c r="AB196" s="218"/>
      <c r="AC196" s="218"/>
      <c r="AD196" s="218"/>
      <c r="AE196" s="218"/>
      <c r="AF196" s="218"/>
      <c r="AG196" s="218"/>
      <c r="AH196" s="218"/>
      <c r="AI196" s="218"/>
      <c r="AJ196" s="218"/>
      <c r="AK196" s="218"/>
      <c r="AL196" s="218"/>
      <c r="AM196" s="218"/>
      <c r="AN196" s="218"/>
      <c r="AO196" s="218"/>
      <c r="AP196" s="218"/>
      <c r="AQ196" s="218"/>
      <c r="AR196" s="218"/>
      <c r="AS196" s="11"/>
      <c r="AT196" s="11"/>
      <c r="AU196" s="11"/>
      <c r="AV196" s="218"/>
      <c r="AW196" s="218"/>
      <c r="AX196" s="218"/>
      <c r="AY196" s="218"/>
      <c r="AZ196" s="218"/>
      <c r="BA196" s="11"/>
      <c r="BB196" s="11"/>
      <c r="BC196" s="11"/>
      <c r="BD196" s="218"/>
      <c r="BH196" s="218"/>
      <c r="BI196" s="218"/>
      <c r="BJ196" s="218"/>
      <c r="BK196" s="218"/>
      <c r="BL196" s="218"/>
      <c r="BM196" s="218"/>
      <c r="BN196" s="218"/>
      <c r="BO196" s="218"/>
      <c r="BP196" s="218"/>
      <c r="BQ196" s="218"/>
      <c r="BR196" s="218"/>
      <c r="BS196" s="218"/>
      <c r="BT196" s="218"/>
      <c r="BU196" s="218"/>
      <c r="BV196" s="218"/>
      <c r="BW196" s="218"/>
      <c r="BX196" s="218"/>
      <c r="CB196" s="218"/>
      <c r="CF196" s="218"/>
      <c r="CG196" s="218"/>
      <c r="CH196" s="218"/>
      <c r="CI196" s="218"/>
      <c r="CJ196" s="218"/>
      <c r="CK196" s="65"/>
      <c r="CL196" s="65"/>
      <c r="CM196" s="65"/>
      <c r="CN196" s="231"/>
      <c r="CR196" s="218"/>
      <c r="CV196" s="218"/>
    </row>
    <row r="197" spans="2:100" s="10" customFormat="1" x14ac:dyDescent="0.25">
      <c r="B197" s="12"/>
      <c r="C197" s="12"/>
      <c r="D197" s="11"/>
      <c r="E197" s="11"/>
      <c r="F197" s="11"/>
      <c r="G197" s="11"/>
      <c r="H197" s="218"/>
      <c r="I197" s="11"/>
      <c r="J197" s="11"/>
      <c r="K197" s="11"/>
      <c r="L197" s="218"/>
      <c r="M197" s="11"/>
      <c r="N197" s="11"/>
      <c r="O197" s="11"/>
      <c r="P197" s="218"/>
      <c r="Q197" s="11"/>
      <c r="R197" s="11"/>
      <c r="S197" s="11"/>
      <c r="T197" s="218"/>
      <c r="U197" s="11"/>
      <c r="V197" s="11"/>
      <c r="W197" s="11"/>
      <c r="X197" s="218"/>
      <c r="Y197" s="218"/>
      <c r="Z197" s="218"/>
      <c r="AA197" s="218"/>
      <c r="AB197" s="218"/>
      <c r="AC197" s="218"/>
      <c r="AD197" s="218"/>
      <c r="AE197" s="218"/>
      <c r="AF197" s="218"/>
      <c r="AG197" s="218"/>
      <c r="AH197" s="218"/>
      <c r="AI197" s="218"/>
      <c r="AJ197" s="218"/>
      <c r="AK197" s="218"/>
      <c r="AL197" s="218"/>
      <c r="AM197" s="218"/>
      <c r="AN197" s="218"/>
      <c r="AO197" s="218"/>
      <c r="AP197" s="218"/>
      <c r="AQ197" s="218"/>
      <c r="AR197" s="218"/>
      <c r="AS197" s="11"/>
      <c r="AT197" s="11"/>
      <c r="AU197" s="11"/>
      <c r="AV197" s="218"/>
      <c r="AW197" s="218"/>
      <c r="AX197" s="218"/>
      <c r="AY197" s="218"/>
      <c r="AZ197" s="218"/>
      <c r="BA197" s="11"/>
      <c r="BB197" s="11"/>
      <c r="BC197" s="11"/>
      <c r="BD197" s="218"/>
      <c r="BH197" s="218"/>
      <c r="BI197" s="218"/>
      <c r="BJ197" s="218"/>
      <c r="BK197" s="218"/>
      <c r="BL197" s="218"/>
      <c r="BM197" s="218"/>
      <c r="BN197" s="218"/>
      <c r="BO197" s="218"/>
      <c r="BP197" s="218"/>
      <c r="BQ197" s="218"/>
      <c r="BR197" s="218"/>
      <c r="BS197" s="218"/>
      <c r="BT197" s="218"/>
      <c r="BU197" s="218"/>
      <c r="BV197" s="218"/>
      <c r="BW197" s="218"/>
      <c r="BX197" s="218"/>
      <c r="CB197" s="218"/>
      <c r="CF197" s="218"/>
      <c r="CG197" s="218"/>
      <c r="CH197" s="218"/>
      <c r="CI197" s="218"/>
      <c r="CJ197" s="218"/>
      <c r="CK197" s="65"/>
      <c r="CL197" s="65"/>
      <c r="CM197" s="65"/>
      <c r="CN197" s="231"/>
      <c r="CR197" s="218"/>
      <c r="CV197" s="218"/>
    </row>
    <row r="198" spans="2:100" s="10" customFormat="1" x14ac:dyDescent="0.25">
      <c r="B198" s="12"/>
      <c r="C198" s="12"/>
      <c r="D198" s="11"/>
      <c r="E198" s="11"/>
      <c r="F198" s="11"/>
      <c r="G198" s="11"/>
      <c r="H198" s="218"/>
      <c r="I198" s="11"/>
      <c r="J198" s="11"/>
      <c r="K198" s="11"/>
      <c r="L198" s="218"/>
      <c r="M198" s="11"/>
      <c r="N198" s="11"/>
      <c r="O198" s="11"/>
      <c r="P198" s="218"/>
      <c r="Q198" s="11"/>
      <c r="R198" s="11"/>
      <c r="S198" s="11"/>
      <c r="T198" s="218"/>
      <c r="U198" s="11"/>
      <c r="V198" s="11"/>
      <c r="W198" s="11"/>
      <c r="X198" s="218"/>
      <c r="Y198" s="218"/>
      <c r="Z198" s="218"/>
      <c r="AA198" s="218"/>
      <c r="AB198" s="218"/>
      <c r="AC198" s="218"/>
      <c r="AD198" s="218"/>
      <c r="AE198" s="218"/>
      <c r="AF198" s="218"/>
      <c r="AG198" s="218"/>
      <c r="AH198" s="218"/>
      <c r="AI198" s="218"/>
      <c r="AJ198" s="218"/>
      <c r="AK198" s="218"/>
      <c r="AL198" s="218"/>
      <c r="AM198" s="218"/>
      <c r="AN198" s="218"/>
      <c r="AO198" s="218"/>
      <c r="AP198" s="218"/>
      <c r="AQ198" s="218"/>
      <c r="AR198" s="218"/>
      <c r="AS198" s="11"/>
      <c r="AT198" s="11"/>
      <c r="AU198" s="11"/>
      <c r="AV198" s="218"/>
      <c r="AW198" s="218"/>
      <c r="AX198" s="218"/>
      <c r="AY198" s="218"/>
      <c r="AZ198" s="218"/>
      <c r="BA198" s="11"/>
      <c r="BB198" s="11"/>
      <c r="BC198" s="11"/>
      <c r="BD198" s="218"/>
      <c r="BH198" s="218"/>
      <c r="BI198" s="218"/>
      <c r="BJ198" s="218"/>
      <c r="BK198" s="218"/>
      <c r="BL198" s="218"/>
      <c r="BM198" s="218"/>
      <c r="BN198" s="218"/>
      <c r="BO198" s="218"/>
      <c r="BP198" s="218"/>
      <c r="BQ198" s="218"/>
      <c r="BR198" s="218"/>
      <c r="BS198" s="218"/>
      <c r="BT198" s="218"/>
      <c r="BU198" s="218"/>
      <c r="BV198" s="218"/>
      <c r="BW198" s="218"/>
      <c r="BX198" s="218"/>
      <c r="CB198" s="218"/>
      <c r="CF198" s="218"/>
      <c r="CG198" s="218"/>
      <c r="CH198" s="218"/>
      <c r="CI198" s="218"/>
      <c r="CJ198" s="218"/>
      <c r="CK198" s="65"/>
      <c r="CL198" s="65"/>
      <c r="CM198" s="65"/>
      <c r="CN198" s="231"/>
      <c r="CR198" s="218"/>
      <c r="CV198" s="218"/>
    </row>
    <row r="199" spans="2:100" s="10" customFormat="1" x14ac:dyDescent="0.25">
      <c r="B199" s="12"/>
      <c r="C199" s="12"/>
      <c r="D199" s="11"/>
      <c r="E199" s="11"/>
      <c r="F199" s="11"/>
      <c r="G199" s="11"/>
      <c r="H199" s="218"/>
      <c r="I199" s="11"/>
      <c r="J199" s="11"/>
      <c r="K199" s="11"/>
      <c r="L199" s="218"/>
      <c r="M199" s="11"/>
      <c r="N199" s="11"/>
      <c r="O199" s="11"/>
      <c r="P199" s="218"/>
      <c r="Q199" s="11"/>
      <c r="R199" s="11"/>
      <c r="S199" s="11"/>
      <c r="T199" s="218"/>
      <c r="U199" s="11"/>
      <c r="V199" s="11"/>
      <c r="W199" s="11"/>
      <c r="X199" s="218"/>
      <c r="Y199" s="218"/>
      <c r="Z199" s="218"/>
      <c r="AA199" s="218"/>
      <c r="AB199" s="218"/>
      <c r="AC199" s="218"/>
      <c r="AD199" s="218"/>
      <c r="AE199" s="218"/>
      <c r="AF199" s="218"/>
      <c r="AG199" s="218"/>
      <c r="AH199" s="218"/>
      <c r="AI199" s="218"/>
      <c r="AJ199" s="218"/>
      <c r="AK199" s="218"/>
      <c r="AL199" s="218"/>
      <c r="AM199" s="218"/>
      <c r="AN199" s="218"/>
      <c r="AO199" s="218"/>
      <c r="AP199" s="218"/>
      <c r="AQ199" s="218"/>
      <c r="AR199" s="218"/>
      <c r="AS199" s="11"/>
      <c r="AT199" s="11"/>
      <c r="AU199" s="11"/>
      <c r="AV199" s="218"/>
      <c r="AW199" s="218"/>
      <c r="AX199" s="218"/>
      <c r="AY199" s="218"/>
      <c r="AZ199" s="218"/>
      <c r="BA199" s="11"/>
      <c r="BB199" s="11"/>
      <c r="BC199" s="11"/>
      <c r="BD199" s="218"/>
      <c r="BH199" s="218"/>
      <c r="BI199" s="218"/>
      <c r="BJ199" s="218"/>
      <c r="BK199" s="218"/>
      <c r="BL199" s="218"/>
      <c r="BM199" s="218"/>
      <c r="BN199" s="218"/>
      <c r="BO199" s="218"/>
      <c r="BP199" s="218"/>
      <c r="BQ199" s="218"/>
      <c r="BR199" s="218"/>
      <c r="BS199" s="218"/>
      <c r="BT199" s="218"/>
      <c r="BU199" s="218"/>
      <c r="BV199" s="218"/>
      <c r="BW199" s="218"/>
      <c r="BX199" s="218"/>
      <c r="CB199" s="218"/>
      <c r="CF199" s="218"/>
      <c r="CG199" s="218"/>
      <c r="CH199" s="218"/>
      <c r="CI199" s="218"/>
      <c r="CJ199" s="218"/>
      <c r="CK199" s="65"/>
      <c r="CL199" s="65"/>
      <c r="CM199" s="65"/>
      <c r="CN199" s="231"/>
      <c r="CR199" s="218"/>
      <c r="CV199" s="218"/>
    </row>
    <row r="200" spans="2:100" s="10" customFormat="1" x14ac:dyDescent="0.25">
      <c r="B200" s="12"/>
      <c r="C200" s="12"/>
      <c r="D200" s="11"/>
      <c r="E200" s="11"/>
      <c r="F200" s="11"/>
      <c r="G200" s="11"/>
      <c r="H200" s="218"/>
      <c r="I200" s="11"/>
      <c r="J200" s="11"/>
      <c r="K200" s="11"/>
      <c r="L200" s="218"/>
      <c r="M200" s="11"/>
      <c r="N200" s="11"/>
      <c r="O200" s="11"/>
      <c r="P200" s="218"/>
      <c r="Q200" s="11"/>
      <c r="R200" s="11"/>
      <c r="S200" s="11"/>
      <c r="T200" s="218"/>
      <c r="U200" s="11"/>
      <c r="V200" s="11"/>
      <c r="W200" s="11"/>
      <c r="X200" s="218"/>
      <c r="Y200" s="218"/>
      <c r="Z200" s="218"/>
      <c r="AA200" s="218"/>
      <c r="AB200" s="218"/>
      <c r="AC200" s="218"/>
      <c r="AD200" s="218"/>
      <c r="AE200" s="218"/>
      <c r="AF200" s="218"/>
      <c r="AG200" s="218"/>
      <c r="AH200" s="218"/>
      <c r="AI200" s="218"/>
      <c r="AJ200" s="218"/>
      <c r="AK200" s="218"/>
      <c r="AL200" s="218"/>
      <c r="AM200" s="218"/>
      <c r="AN200" s="218"/>
      <c r="AO200" s="218"/>
      <c r="AP200" s="218"/>
      <c r="AQ200" s="218"/>
      <c r="AR200" s="218"/>
      <c r="AS200" s="11"/>
      <c r="AT200" s="11"/>
      <c r="AU200" s="11"/>
      <c r="AV200" s="218"/>
      <c r="AW200" s="218"/>
      <c r="AX200" s="218"/>
      <c r="AY200" s="218"/>
      <c r="AZ200" s="218"/>
      <c r="BA200" s="11"/>
      <c r="BB200" s="11"/>
      <c r="BC200" s="11"/>
      <c r="BD200" s="218"/>
      <c r="BH200" s="218"/>
      <c r="BI200" s="218"/>
      <c r="BJ200" s="218"/>
      <c r="BK200" s="218"/>
      <c r="BL200" s="218"/>
      <c r="BM200" s="218"/>
      <c r="BN200" s="218"/>
      <c r="BO200" s="218"/>
      <c r="BP200" s="218"/>
      <c r="BQ200" s="218"/>
      <c r="BR200" s="218"/>
      <c r="BS200" s="218"/>
      <c r="BT200" s="218"/>
      <c r="BU200" s="218"/>
      <c r="BV200" s="218"/>
      <c r="BW200" s="218"/>
      <c r="BX200" s="218"/>
      <c r="CB200" s="218"/>
      <c r="CF200" s="218"/>
      <c r="CG200" s="218"/>
      <c r="CH200" s="218"/>
      <c r="CI200" s="218"/>
      <c r="CJ200" s="218"/>
      <c r="CK200" s="65"/>
      <c r="CL200" s="65"/>
      <c r="CM200" s="65"/>
      <c r="CN200" s="231"/>
      <c r="CR200" s="218"/>
      <c r="CV200" s="218"/>
    </row>
    <row r="201" spans="2:100" s="10" customFormat="1" x14ac:dyDescent="0.25">
      <c r="B201" s="12"/>
      <c r="C201" s="12"/>
      <c r="D201" s="11"/>
      <c r="E201" s="11"/>
      <c r="F201" s="11"/>
      <c r="G201" s="11"/>
      <c r="H201" s="218"/>
      <c r="I201" s="11"/>
      <c r="J201" s="11"/>
      <c r="K201" s="11"/>
      <c r="L201" s="218"/>
      <c r="M201" s="11"/>
      <c r="N201" s="11"/>
      <c r="O201" s="11"/>
      <c r="P201" s="218"/>
      <c r="Q201" s="11"/>
      <c r="R201" s="11"/>
      <c r="S201" s="11"/>
      <c r="T201" s="218"/>
      <c r="U201" s="11"/>
      <c r="V201" s="11"/>
      <c r="W201" s="11"/>
      <c r="X201" s="218"/>
      <c r="Y201" s="218"/>
      <c r="Z201" s="218"/>
      <c r="AA201" s="218"/>
      <c r="AB201" s="218"/>
      <c r="AC201" s="218"/>
      <c r="AD201" s="218"/>
      <c r="AE201" s="218"/>
      <c r="AF201" s="218"/>
      <c r="AG201" s="218"/>
      <c r="AH201" s="218"/>
      <c r="AI201" s="218"/>
      <c r="AJ201" s="218"/>
      <c r="AK201" s="218"/>
      <c r="AL201" s="218"/>
      <c r="AM201" s="218"/>
      <c r="AN201" s="218"/>
      <c r="AO201" s="218"/>
      <c r="AP201" s="218"/>
      <c r="AQ201" s="218"/>
      <c r="AR201" s="218"/>
      <c r="AS201" s="11"/>
      <c r="AT201" s="11"/>
      <c r="AU201" s="11"/>
      <c r="AV201" s="218"/>
      <c r="AW201" s="218"/>
      <c r="AX201" s="218"/>
      <c r="AY201" s="218"/>
      <c r="AZ201" s="218"/>
      <c r="BA201" s="11"/>
      <c r="BB201" s="11"/>
      <c r="BC201" s="11"/>
      <c r="BD201" s="218"/>
      <c r="BH201" s="218"/>
      <c r="BI201" s="218"/>
      <c r="BJ201" s="218"/>
      <c r="BK201" s="218"/>
      <c r="BL201" s="218"/>
      <c r="BM201" s="218"/>
      <c r="BN201" s="218"/>
      <c r="BO201" s="218"/>
      <c r="BP201" s="218"/>
      <c r="BQ201" s="218"/>
      <c r="BR201" s="218"/>
      <c r="BS201" s="218"/>
      <c r="BT201" s="218"/>
      <c r="BU201" s="218"/>
      <c r="BV201" s="218"/>
      <c r="BW201" s="218"/>
      <c r="BX201" s="218"/>
      <c r="CB201" s="218"/>
      <c r="CF201" s="218"/>
      <c r="CG201" s="218"/>
      <c r="CH201" s="218"/>
      <c r="CI201" s="218"/>
      <c r="CJ201" s="218"/>
      <c r="CK201" s="65"/>
      <c r="CL201" s="65"/>
      <c r="CM201" s="65"/>
      <c r="CN201" s="231"/>
      <c r="CR201" s="218"/>
      <c r="CV201" s="218"/>
    </row>
    <row r="202" spans="2:100" s="10" customFormat="1" x14ac:dyDescent="0.25">
      <c r="B202" s="12"/>
      <c r="C202" s="12"/>
      <c r="D202" s="11"/>
      <c r="E202" s="11"/>
      <c r="F202" s="11"/>
      <c r="G202" s="11"/>
      <c r="H202" s="218"/>
      <c r="I202" s="11"/>
      <c r="J202" s="11"/>
      <c r="K202" s="11"/>
      <c r="L202" s="218"/>
      <c r="M202" s="11"/>
      <c r="N202" s="11"/>
      <c r="O202" s="11"/>
      <c r="P202" s="218"/>
      <c r="Q202" s="11"/>
      <c r="R202" s="11"/>
      <c r="S202" s="11"/>
      <c r="T202" s="218"/>
      <c r="U202" s="11"/>
      <c r="V202" s="11"/>
      <c r="W202" s="11"/>
      <c r="X202" s="218"/>
      <c r="Y202" s="218"/>
      <c r="Z202" s="218"/>
      <c r="AA202" s="218"/>
      <c r="AB202" s="218"/>
      <c r="AC202" s="218"/>
      <c r="AD202" s="218"/>
      <c r="AE202" s="218"/>
      <c r="AF202" s="218"/>
      <c r="AG202" s="218"/>
      <c r="AH202" s="218"/>
      <c r="AI202" s="218"/>
      <c r="AJ202" s="218"/>
      <c r="AK202" s="218"/>
      <c r="AL202" s="218"/>
      <c r="AM202" s="218"/>
      <c r="AN202" s="218"/>
      <c r="AO202" s="218"/>
      <c r="AP202" s="218"/>
      <c r="AQ202" s="218"/>
      <c r="AR202" s="218"/>
      <c r="AS202" s="11"/>
      <c r="AT202" s="11"/>
      <c r="AU202" s="11"/>
      <c r="AV202" s="218"/>
      <c r="AW202" s="218"/>
      <c r="AX202" s="218"/>
      <c r="AY202" s="218"/>
      <c r="AZ202" s="218"/>
      <c r="BA202" s="11"/>
      <c r="BB202" s="11"/>
      <c r="BC202" s="11"/>
      <c r="BD202" s="218"/>
      <c r="BH202" s="218"/>
      <c r="BI202" s="218"/>
      <c r="BJ202" s="218"/>
      <c r="BK202" s="218"/>
      <c r="BL202" s="218"/>
      <c r="BM202" s="218"/>
      <c r="BN202" s="218"/>
      <c r="BO202" s="218"/>
      <c r="BP202" s="218"/>
      <c r="BQ202" s="218"/>
      <c r="BR202" s="218"/>
      <c r="BS202" s="218"/>
      <c r="BT202" s="218"/>
      <c r="BU202" s="218"/>
      <c r="BV202" s="218"/>
      <c r="BW202" s="218"/>
      <c r="BX202" s="218"/>
      <c r="CB202" s="218"/>
      <c r="CF202" s="218"/>
      <c r="CG202" s="218"/>
      <c r="CH202" s="218"/>
      <c r="CI202" s="218"/>
      <c r="CJ202" s="218"/>
      <c r="CK202" s="65"/>
      <c r="CL202" s="65"/>
      <c r="CM202" s="65"/>
      <c r="CN202" s="231"/>
      <c r="CR202" s="218"/>
      <c r="CV202" s="218"/>
    </row>
    <row r="203" spans="2:100" s="10" customFormat="1" x14ac:dyDescent="0.25">
      <c r="B203" s="12"/>
      <c r="C203" s="12"/>
      <c r="D203" s="11"/>
      <c r="E203" s="11"/>
      <c r="F203" s="11"/>
      <c r="G203" s="11"/>
      <c r="H203" s="218"/>
      <c r="I203" s="11"/>
      <c r="J203" s="11"/>
      <c r="K203" s="11"/>
      <c r="L203" s="218"/>
      <c r="M203" s="11"/>
      <c r="N203" s="11"/>
      <c r="O203" s="11"/>
      <c r="P203" s="218"/>
      <c r="Q203" s="11"/>
      <c r="R203" s="11"/>
      <c r="S203" s="11"/>
      <c r="T203" s="218"/>
      <c r="U203" s="11"/>
      <c r="V203" s="11"/>
      <c r="W203" s="11"/>
      <c r="X203" s="218"/>
      <c r="Y203" s="218"/>
      <c r="Z203" s="218"/>
      <c r="AA203" s="218"/>
      <c r="AB203" s="218"/>
      <c r="AC203" s="218"/>
      <c r="AD203" s="218"/>
      <c r="AE203" s="218"/>
      <c r="AF203" s="218"/>
      <c r="AG203" s="218"/>
      <c r="AH203" s="218"/>
      <c r="AI203" s="218"/>
      <c r="AJ203" s="218"/>
      <c r="AK203" s="218"/>
      <c r="AL203" s="218"/>
      <c r="AM203" s="218"/>
      <c r="AN203" s="218"/>
      <c r="AO203" s="218"/>
      <c r="AP203" s="218"/>
      <c r="AQ203" s="218"/>
      <c r="AR203" s="218"/>
      <c r="AS203" s="11"/>
      <c r="AT203" s="11"/>
      <c r="AU203" s="11"/>
      <c r="AV203" s="218"/>
      <c r="AW203" s="218"/>
      <c r="AX203" s="218"/>
      <c r="AY203" s="218"/>
      <c r="AZ203" s="218"/>
      <c r="BA203" s="11"/>
      <c r="BB203" s="11"/>
      <c r="BC203" s="11"/>
      <c r="BD203" s="218"/>
      <c r="BH203" s="218"/>
      <c r="BI203" s="218"/>
      <c r="BJ203" s="218"/>
      <c r="BK203" s="218"/>
      <c r="BL203" s="218"/>
      <c r="BM203" s="218"/>
      <c r="BN203" s="218"/>
      <c r="BO203" s="218"/>
      <c r="BP203" s="218"/>
      <c r="BQ203" s="218"/>
      <c r="BR203" s="218"/>
      <c r="BS203" s="218"/>
      <c r="BT203" s="218"/>
      <c r="BU203" s="218"/>
      <c r="BV203" s="218"/>
      <c r="BW203" s="218"/>
      <c r="BX203" s="218"/>
      <c r="CB203" s="218"/>
      <c r="CF203" s="218"/>
      <c r="CG203" s="218"/>
      <c r="CH203" s="218"/>
      <c r="CI203" s="218"/>
      <c r="CJ203" s="218"/>
      <c r="CK203" s="65"/>
      <c r="CL203" s="65"/>
      <c r="CM203" s="65"/>
      <c r="CN203" s="231"/>
      <c r="CR203" s="218"/>
      <c r="CV203" s="218"/>
    </row>
    <row r="204" spans="2:100" s="10" customFormat="1" x14ac:dyDescent="0.25">
      <c r="B204" s="12"/>
      <c r="C204" s="12"/>
      <c r="D204" s="11"/>
      <c r="E204" s="11"/>
      <c r="F204" s="11"/>
      <c r="G204" s="11"/>
      <c r="H204" s="218"/>
      <c r="I204" s="11"/>
      <c r="J204" s="11"/>
      <c r="K204" s="11"/>
      <c r="L204" s="218"/>
      <c r="M204" s="11"/>
      <c r="N204" s="11"/>
      <c r="O204" s="11"/>
      <c r="P204" s="218"/>
      <c r="Q204" s="11"/>
      <c r="R204" s="11"/>
      <c r="S204" s="11"/>
      <c r="T204" s="218"/>
      <c r="U204" s="11"/>
      <c r="V204" s="11"/>
      <c r="W204" s="11"/>
      <c r="X204" s="218"/>
      <c r="Y204" s="218"/>
      <c r="Z204" s="218"/>
      <c r="AA204" s="218"/>
      <c r="AB204" s="218"/>
      <c r="AC204" s="218"/>
      <c r="AD204" s="218"/>
      <c r="AE204" s="218"/>
      <c r="AF204" s="218"/>
      <c r="AG204" s="218"/>
      <c r="AH204" s="218"/>
      <c r="AI204" s="218"/>
      <c r="AJ204" s="218"/>
      <c r="AK204" s="218"/>
      <c r="AL204" s="218"/>
      <c r="AM204" s="218"/>
      <c r="AN204" s="218"/>
      <c r="AO204" s="218"/>
      <c r="AP204" s="218"/>
      <c r="AQ204" s="218"/>
      <c r="AR204" s="218"/>
      <c r="AS204" s="11"/>
      <c r="AT204" s="11"/>
      <c r="AU204" s="11"/>
      <c r="AV204" s="218"/>
      <c r="AW204" s="218"/>
      <c r="AX204" s="218"/>
      <c r="AY204" s="218"/>
      <c r="AZ204" s="218"/>
      <c r="BA204" s="11"/>
      <c r="BB204" s="11"/>
      <c r="BC204" s="11"/>
      <c r="BD204" s="218"/>
      <c r="BH204" s="218"/>
      <c r="BI204" s="218"/>
      <c r="BJ204" s="218"/>
      <c r="BK204" s="218"/>
      <c r="BL204" s="218"/>
      <c r="BM204" s="218"/>
      <c r="BN204" s="218"/>
      <c r="BO204" s="218"/>
      <c r="BP204" s="218"/>
      <c r="BQ204" s="218"/>
      <c r="BR204" s="218"/>
      <c r="BS204" s="218"/>
      <c r="BT204" s="218"/>
      <c r="BU204" s="218"/>
      <c r="BV204" s="218"/>
      <c r="BW204" s="218"/>
      <c r="BX204" s="218"/>
      <c r="CB204" s="218"/>
      <c r="CF204" s="218"/>
      <c r="CG204" s="218"/>
      <c r="CH204" s="218"/>
      <c r="CI204" s="218"/>
      <c r="CJ204" s="218"/>
      <c r="CK204" s="65"/>
      <c r="CL204" s="65"/>
      <c r="CM204" s="65"/>
      <c r="CN204" s="231"/>
      <c r="CR204" s="218"/>
      <c r="CV204" s="218"/>
    </row>
    <row r="205" spans="2:100" s="10" customFormat="1" x14ac:dyDescent="0.25">
      <c r="B205" s="12"/>
      <c r="C205" s="12"/>
      <c r="D205" s="11"/>
      <c r="E205" s="11"/>
      <c r="F205" s="11"/>
      <c r="G205" s="11"/>
      <c r="H205" s="218"/>
      <c r="I205" s="11"/>
      <c r="J205" s="11"/>
      <c r="K205" s="11"/>
      <c r="L205" s="218"/>
      <c r="M205" s="11"/>
      <c r="N205" s="11"/>
      <c r="O205" s="11"/>
      <c r="P205" s="218"/>
      <c r="Q205" s="11"/>
      <c r="R205" s="11"/>
      <c r="S205" s="11"/>
      <c r="T205" s="218"/>
      <c r="U205" s="11"/>
      <c r="V205" s="11"/>
      <c r="W205" s="11"/>
      <c r="X205" s="218"/>
      <c r="Y205" s="218"/>
      <c r="Z205" s="218"/>
      <c r="AA205" s="218"/>
      <c r="AB205" s="218"/>
      <c r="AC205" s="218"/>
      <c r="AD205" s="218"/>
      <c r="AE205" s="218"/>
      <c r="AF205" s="218"/>
      <c r="AG205" s="218"/>
      <c r="AH205" s="218"/>
      <c r="AI205" s="218"/>
      <c r="AJ205" s="218"/>
      <c r="AK205" s="218"/>
      <c r="AL205" s="218"/>
      <c r="AM205" s="218"/>
      <c r="AN205" s="218"/>
      <c r="AO205" s="218"/>
      <c r="AP205" s="218"/>
      <c r="AQ205" s="218"/>
      <c r="AR205" s="218"/>
      <c r="AS205" s="11"/>
      <c r="AT205" s="11"/>
      <c r="AU205" s="11"/>
      <c r="AV205" s="218"/>
      <c r="AW205" s="218"/>
      <c r="AX205" s="218"/>
      <c r="AY205" s="218"/>
      <c r="AZ205" s="218"/>
      <c r="BA205" s="11"/>
      <c r="BB205" s="11"/>
      <c r="BC205" s="11"/>
      <c r="BD205" s="218"/>
      <c r="BH205" s="218"/>
      <c r="BI205" s="218"/>
      <c r="BJ205" s="218"/>
      <c r="BK205" s="218"/>
      <c r="BL205" s="218"/>
      <c r="BM205" s="218"/>
      <c r="BN205" s="218"/>
      <c r="BO205" s="218"/>
      <c r="BP205" s="218"/>
      <c r="BQ205" s="218"/>
      <c r="BR205" s="218"/>
      <c r="BS205" s="218"/>
      <c r="BT205" s="218"/>
      <c r="BU205" s="218"/>
      <c r="BV205" s="218"/>
      <c r="BW205" s="218"/>
      <c r="BX205" s="218"/>
      <c r="CB205" s="218"/>
      <c r="CF205" s="218"/>
      <c r="CG205" s="218"/>
      <c r="CH205" s="218"/>
      <c r="CI205" s="218"/>
      <c r="CJ205" s="218"/>
      <c r="CK205" s="65"/>
      <c r="CL205" s="65"/>
      <c r="CM205" s="65"/>
      <c r="CN205" s="231"/>
      <c r="CR205" s="218"/>
      <c r="CV205" s="218"/>
    </row>
    <row r="206" spans="2:100" s="10" customFormat="1" x14ac:dyDescent="0.25">
      <c r="B206" s="12"/>
      <c r="C206" s="12"/>
      <c r="D206" s="11"/>
      <c r="E206" s="11"/>
      <c r="F206" s="11"/>
      <c r="G206" s="11"/>
      <c r="H206" s="218"/>
      <c r="I206" s="11"/>
      <c r="J206" s="11"/>
      <c r="K206" s="11"/>
      <c r="L206" s="218"/>
      <c r="M206" s="11"/>
      <c r="N206" s="11"/>
      <c r="O206" s="11"/>
      <c r="P206" s="218"/>
      <c r="Q206" s="11"/>
      <c r="R206" s="11"/>
      <c r="S206" s="11"/>
      <c r="T206" s="218"/>
      <c r="U206" s="11"/>
      <c r="V206" s="11"/>
      <c r="W206" s="11"/>
      <c r="X206" s="218"/>
      <c r="Y206" s="218"/>
      <c r="Z206" s="218"/>
      <c r="AA206" s="218"/>
      <c r="AB206" s="218"/>
      <c r="AC206" s="218"/>
      <c r="AD206" s="218"/>
      <c r="AE206" s="218"/>
      <c r="AF206" s="218"/>
      <c r="AG206" s="218"/>
      <c r="AH206" s="218"/>
      <c r="AI206" s="218"/>
      <c r="AJ206" s="218"/>
      <c r="AK206" s="218"/>
      <c r="AL206" s="218"/>
      <c r="AM206" s="218"/>
      <c r="AN206" s="218"/>
      <c r="AO206" s="218"/>
      <c r="AP206" s="218"/>
      <c r="AQ206" s="218"/>
      <c r="AR206" s="218"/>
      <c r="AS206" s="11"/>
      <c r="AT206" s="11"/>
      <c r="AU206" s="11"/>
      <c r="AV206" s="218"/>
      <c r="AW206" s="218"/>
      <c r="AX206" s="218"/>
      <c r="AY206" s="218"/>
      <c r="AZ206" s="218"/>
      <c r="BA206" s="11"/>
      <c r="BB206" s="11"/>
      <c r="BC206" s="11"/>
      <c r="BD206" s="218"/>
      <c r="BH206" s="218"/>
      <c r="BI206" s="218"/>
      <c r="BJ206" s="218"/>
      <c r="BK206" s="218"/>
      <c r="BL206" s="218"/>
      <c r="BM206" s="218"/>
      <c r="BN206" s="218"/>
      <c r="BO206" s="218"/>
      <c r="BP206" s="218"/>
      <c r="BQ206" s="218"/>
      <c r="BR206" s="218"/>
      <c r="BS206" s="218"/>
      <c r="BT206" s="218"/>
      <c r="BU206" s="218"/>
      <c r="BV206" s="218"/>
      <c r="BW206" s="218"/>
      <c r="BX206" s="218"/>
      <c r="CB206" s="218"/>
      <c r="CF206" s="218"/>
      <c r="CG206" s="218"/>
      <c r="CH206" s="218"/>
      <c r="CI206" s="218"/>
      <c r="CJ206" s="218"/>
      <c r="CK206" s="65"/>
      <c r="CL206" s="65"/>
      <c r="CM206" s="65"/>
      <c r="CN206" s="231"/>
      <c r="CR206" s="218"/>
      <c r="CV206" s="218"/>
    </row>
    <row r="207" spans="2:100" s="10" customFormat="1" x14ac:dyDescent="0.25">
      <c r="B207" s="12"/>
      <c r="C207" s="12"/>
      <c r="D207" s="11"/>
      <c r="E207" s="11"/>
      <c r="F207" s="11"/>
      <c r="G207" s="11"/>
      <c r="H207" s="218"/>
      <c r="I207" s="11"/>
      <c r="J207" s="11"/>
      <c r="K207" s="11"/>
      <c r="L207" s="218"/>
      <c r="M207" s="11"/>
      <c r="N207" s="11"/>
      <c r="O207" s="11"/>
      <c r="P207" s="218"/>
      <c r="Q207" s="11"/>
      <c r="R207" s="11"/>
      <c r="S207" s="11"/>
      <c r="T207" s="218"/>
      <c r="U207" s="11"/>
      <c r="V207" s="11"/>
      <c r="W207" s="11"/>
      <c r="X207" s="218"/>
      <c r="Y207" s="218"/>
      <c r="Z207" s="218"/>
      <c r="AA207" s="218"/>
      <c r="AB207" s="218"/>
      <c r="AC207" s="218"/>
      <c r="AD207" s="218"/>
      <c r="AE207" s="218"/>
      <c r="AF207" s="218"/>
      <c r="AG207" s="218"/>
      <c r="AH207" s="218"/>
      <c r="AI207" s="218"/>
      <c r="AJ207" s="218"/>
      <c r="AK207" s="218"/>
      <c r="AL207" s="218"/>
      <c r="AM207" s="218"/>
      <c r="AN207" s="218"/>
      <c r="AO207" s="218"/>
      <c r="AP207" s="218"/>
      <c r="AQ207" s="218"/>
      <c r="AR207" s="218"/>
      <c r="AS207" s="11"/>
      <c r="AT207" s="11"/>
      <c r="AU207" s="11"/>
      <c r="AV207" s="218"/>
      <c r="AW207" s="218"/>
      <c r="AX207" s="218"/>
      <c r="AY207" s="218"/>
      <c r="AZ207" s="218"/>
      <c r="BA207" s="11"/>
      <c r="BB207" s="11"/>
      <c r="BC207" s="11"/>
      <c r="BD207" s="218"/>
      <c r="BH207" s="218"/>
      <c r="BI207" s="218"/>
      <c r="BJ207" s="218"/>
      <c r="BK207" s="218"/>
      <c r="BL207" s="218"/>
      <c r="BM207" s="218"/>
      <c r="BN207" s="218"/>
      <c r="BO207" s="218"/>
      <c r="BP207" s="218"/>
      <c r="BQ207" s="218"/>
      <c r="BR207" s="218"/>
      <c r="BS207" s="218"/>
      <c r="BT207" s="218"/>
      <c r="BU207" s="218"/>
      <c r="BV207" s="218"/>
      <c r="BW207" s="218"/>
      <c r="BX207" s="218"/>
      <c r="CB207" s="218"/>
      <c r="CF207" s="218"/>
      <c r="CG207" s="218"/>
      <c r="CH207" s="218"/>
      <c r="CI207" s="218"/>
      <c r="CJ207" s="218"/>
      <c r="CK207" s="65"/>
      <c r="CL207" s="65"/>
      <c r="CM207" s="65"/>
      <c r="CN207" s="231"/>
      <c r="CR207" s="218"/>
      <c r="CV207" s="218"/>
    </row>
    <row r="208" spans="2:100" s="10" customFormat="1" x14ac:dyDescent="0.25">
      <c r="B208" s="12"/>
      <c r="C208" s="12"/>
      <c r="D208" s="11"/>
      <c r="E208" s="11"/>
      <c r="F208" s="11"/>
      <c r="G208" s="11"/>
      <c r="H208" s="218"/>
      <c r="I208" s="11"/>
      <c r="J208" s="11"/>
      <c r="K208" s="11"/>
      <c r="L208" s="218"/>
      <c r="M208" s="11"/>
      <c r="N208" s="11"/>
      <c r="O208" s="11"/>
      <c r="P208" s="218"/>
      <c r="Q208" s="11"/>
      <c r="R208" s="11"/>
      <c r="S208" s="11"/>
      <c r="T208" s="218"/>
      <c r="U208" s="11"/>
      <c r="V208" s="11"/>
      <c r="W208" s="11"/>
      <c r="X208" s="218"/>
      <c r="Y208" s="218"/>
      <c r="Z208" s="218"/>
      <c r="AA208" s="218"/>
      <c r="AB208" s="218"/>
      <c r="AC208" s="218"/>
      <c r="AD208" s="218"/>
      <c r="AE208" s="218"/>
      <c r="AF208" s="218"/>
      <c r="AG208" s="218"/>
      <c r="AH208" s="218"/>
      <c r="AI208" s="218"/>
      <c r="AJ208" s="218"/>
      <c r="AK208" s="218"/>
      <c r="AL208" s="218"/>
      <c r="AM208" s="218"/>
      <c r="AN208" s="218"/>
      <c r="AO208" s="218"/>
      <c r="AP208" s="218"/>
      <c r="AQ208" s="218"/>
      <c r="AR208" s="218"/>
      <c r="AS208" s="11"/>
      <c r="AT208" s="11"/>
      <c r="AU208" s="11"/>
      <c r="AV208" s="218"/>
      <c r="AW208" s="218"/>
      <c r="AX208" s="218"/>
      <c r="AY208" s="218"/>
      <c r="AZ208" s="218"/>
      <c r="BA208" s="11"/>
      <c r="BB208" s="11"/>
      <c r="BC208" s="11"/>
      <c r="BD208" s="218"/>
      <c r="BH208" s="218"/>
      <c r="BI208" s="218"/>
      <c r="BJ208" s="218"/>
      <c r="BK208" s="218"/>
      <c r="BL208" s="218"/>
      <c r="BM208" s="218"/>
      <c r="BN208" s="218"/>
      <c r="BO208" s="218"/>
      <c r="BP208" s="218"/>
      <c r="BQ208" s="218"/>
      <c r="BR208" s="218"/>
      <c r="BS208" s="218"/>
      <c r="BT208" s="218"/>
      <c r="BU208" s="218"/>
      <c r="BV208" s="218"/>
      <c r="BW208" s="218"/>
      <c r="BX208" s="218"/>
      <c r="CB208" s="218"/>
      <c r="CF208" s="218"/>
      <c r="CG208" s="218"/>
      <c r="CH208" s="218"/>
      <c r="CI208" s="218"/>
      <c r="CJ208" s="218"/>
      <c r="CK208" s="65"/>
      <c r="CL208" s="65"/>
      <c r="CM208" s="65"/>
      <c r="CN208" s="231"/>
      <c r="CR208" s="218"/>
      <c r="CV208" s="218"/>
    </row>
    <row r="209" spans="2:100" s="10" customFormat="1" x14ac:dyDescent="0.25">
      <c r="B209" s="12"/>
      <c r="C209" s="12"/>
      <c r="D209" s="11"/>
      <c r="E209" s="11"/>
      <c r="F209" s="11"/>
      <c r="G209" s="11"/>
      <c r="H209" s="218"/>
      <c r="I209" s="11"/>
      <c r="J209" s="11"/>
      <c r="K209" s="11"/>
      <c r="L209" s="218"/>
      <c r="M209" s="11"/>
      <c r="N209" s="11"/>
      <c r="O209" s="11"/>
      <c r="P209" s="218"/>
      <c r="Q209" s="11"/>
      <c r="R209" s="11"/>
      <c r="S209" s="11"/>
      <c r="T209" s="218"/>
      <c r="U209" s="11"/>
      <c r="V209" s="11"/>
      <c r="W209" s="11"/>
      <c r="X209" s="218"/>
      <c r="Y209" s="218"/>
      <c r="Z209" s="218"/>
      <c r="AA209" s="218"/>
      <c r="AB209" s="218"/>
      <c r="AC209" s="218"/>
      <c r="AD209" s="218"/>
      <c r="AE209" s="218"/>
      <c r="AF209" s="218"/>
      <c r="AG209" s="218"/>
      <c r="AH209" s="218"/>
      <c r="AI209" s="218"/>
      <c r="AJ209" s="218"/>
      <c r="AK209" s="218"/>
      <c r="AL209" s="218"/>
      <c r="AM209" s="218"/>
      <c r="AN209" s="218"/>
      <c r="AO209" s="218"/>
      <c r="AP209" s="218"/>
      <c r="AQ209" s="218"/>
      <c r="AR209" s="218"/>
      <c r="AS209" s="11"/>
      <c r="AT209" s="11"/>
      <c r="AU209" s="11"/>
      <c r="AV209" s="218"/>
      <c r="AW209" s="218"/>
      <c r="AX209" s="218"/>
      <c r="AY209" s="218"/>
      <c r="AZ209" s="218"/>
      <c r="BA209" s="11"/>
      <c r="BB209" s="11"/>
      <c r="BC209" s="11"/>
      <c r="BD209" s="218"/>
      <c r="BH209" s="218"/>
      <c r="BI209" s="218"/>
      <c r="BJ209" s="218"/>
      <c r="BK209" s="218"/>
      <c r="BL209" s="218"/>
      <c r="BM209" s="218"/>
      <c r="BN209" s="218"/>
      <c r="BO209" s="218"/>
      <c r="BP209" s="218"/>
      <c r="BQ209" s="218"/>
      <c r="BR209" s="218"/>
      <c r="BS209" s="218"/>
      <c r="BT209" s="218"/>
      <c r="BU209" s="218"/>
      <c r="BV209" s="218"/>
      <c r="BW209" s="218"/>
      <c r="BX209" s="218"/>
      <c r="CB209" s="218"/>
      <c r="CF209" s="218"/>
      <c r="CG209" s="218"/>
      <c r="CH209" s="218"/>
      <c r="CI209" s="218"/>
      <c r="CJ209" s="218"/>
      <c r="CK209" s="65"/>
      <c r="CL209" s="65"/>
      <c r="CM209" s="65"/>
      <c r="CN209" s="231"/>
      <c r="CR209" s="218"/>
      <c r="CV209" s="218"/>
    </row>
    <row r="210" spans="2:100" s="10" customFormat="1" x14ac:dyDescent="0.25">
      <c r="B210" s="12"/>
      <c r="C210" s="12"/>
      <c r="D210" s="11"/>
      <c r="E210" s="11"/>
      <c r="F210" s="11"/>
      <c r="G210" s="11"/>
      <c r="H210" s="218"/>
      <c r="I210" s="11"/>
      <c r="J210" s="11"/>
      <c r="K210" s="11"/>
      <c r="L210" s="218"/>
      <c r="M210" s="11"/>
      <c r="N210" s="11"/>
      <c r="O210" s="11"/>
      <c r="P210" s="218"/>
      <c r="Q210" s="11"/>
      <c r="R210" s="11"/>
      <c r="S210" s="11"/>
      <c r="T210" s="218"/>
      <c r="U210" s="11"/>
      <c r="V210" s="11"/>
      <c r="W210" s="11"/>
      <c r="X210" s="218"/>
      <c r="Y210" s="218"/>
      <c r="Z210" s="218"/>
      <c r="AA210" s="218"/>
      <c r="AB210" s="218"/>
      <c r="AC210" s="218"/>
      <c r="AD210" s="218"/>
      <c r="AE210" s="218"/>
      <c r="AF210" s="218"/>
      <c r="AG210" s="218"/>
      <c r="AH210" s="218"/>
      <c r="AI210" s="218"/>
      <c r="AJ210" s="218"/>
      <c r="AK210" s="218"/>
      <c r="AL210" s="218"/>
      <c r="AM210" s="218"/>
      <c r="AN210" s="218"/>
      <c r="AO210" s="218"/>
      <c r="AP210" s="218"/>
      <c r="AQ210" s="218"/>
      <c r="AR210" s="218"/>
      <c r="AS210" s="11"/>
      <c r="AT210" s="11"/>
      <c r="AU210" s="11"/>
      <c r="AV210" s="218"/>
      <c r="AW210" s="218"/>
      <c r="AX210" s="218"/>
      <c r="AY210" s="218"/>
      <c r="AZ210" s="218"/>
      <c r="BA210" s="11"/>
      <c r="BB210" s="11"/>
      <c r="BC210" s="11"/>
      <c r="BD210" s="218"/>
      <c r="BH210" s="218"/>
      <c r="BI210" s="218"/>
      <c r="BJ210" s="218"/>
      <c r="BK210" s="218"/>
      <c r="BL210" s="218"/>
      <c r="BM210" s="218"/>
      <c r="BN210" s="218"/>
      <c r="BO210" s="218"/>
      <c r="BP210" s="218"/>
      <c r="BQ210" s="218"/>
      <c r="BR210" s="218"/>
      <c r="BS210" s="218"/>
      <c r="BT210" s="218"/>
      <c r="BU210" s="218"/>
      <c r="BV210" s="218"/>
      <c r="BW210" s="218"/>
      <c r="BX210" s="218"/>
      <c r="CB210" s="218"/>
      <c r="CF210" s="218"/>
      <c r="CG210" s="218"/>
      <c r="CH210" s="218"/>
      <c r="CI210" s="218"/>
      <c r="CJ210" s="218"/>
      <c r="CK210" s="65"/>
      <c r="CL210" s="65"/>
      <c r="CM210" s="65"/>
      <c r="CN210" s="231"/>
      <c r="CR210" s="218"/>
      <c r="CV210" s="218"/>
    </row>
    <row r="211" spans="2:100" s="10" customFormat="1" x14ac:dyDescent="0.25">
      <c r="B211" s="12"/>
      <c r="C211" s="12"/>
      <c r="D211" s="11"/>
      <c r="E211" s="11"/>
      <c r="F211" s="11"/>
      <c r="G211" s="11"/>
      <c r="H211" s="218"/>
      <c r="I211" s="11"/>
      <c r="J211" s="11"/>
      <c r="K211" s="11"/>
      <c r="L211" s="218"/>
      <c r="M211" s="11"/>
      <c r="N211" s="11"/>
      <c r="O211" s="11"/>
      <c r="P211" s="218"/>
      <c r="Q211" s="11"/>
      <c r="R211" s="11"/>
      <c r="S211" s="11"/>
      <c r="T211" s="218"/>
      <c r="U211" s="11"/>
      <c r="V211" s="11"/>
      <c r="W211" s="11"/>
      <c r="X211" s="218"/>
      <c r="Y211" s="218"/>
      <c r="Z211" s="218"/>
      <c r="AA211" s="218"/>
      <c r="AB211" s="218"/>
      <c r="AC211" s="218"/>
      <c r="AD211" s="218"/>
      <c r="AE211" s="218"/>
      <c r="AF211" s="218"/>
      <c r="AG211" s="218"/>
      <c r="AH211" s="218"/>
      <c r="AI211" s="218"/>
      <c r="AJ211" s="218"/>
      <c r="AK211" s="218"/>
      <c r="AL211" s="218"/>
      <c r="AM211" s="218"/>
      <c r="AN211" s="218"/>
      <c r="AO211" s="218"/>
      <c r="AP211" s="218"/>
      <c r="AQ211" s="218"/>
      <c r="AR211" s="218"/>
      <c r="AS211" s="11"/>
      <c r="AT211" s="11"/>
      <c r="AU211" s="11"/>
      <c r="AV211" s="218"/>
      <c r="AW211" s="218"/>
      <c r="AX211" s="218"/>
      <c r="AY211" s="218"/>
      <c r="AZ211" s="218"/>
      <c r="BA211" s="11"/>
      <c r="BB211" s="11"/>
      <c r="BC211" s="11"/>
      <c r="BD211" s="218"/>
      <c r="BH211" s="218"/>
      <c r="BI211" s="218"/>
      <c r="BJ211" s="218"/>
      <c r="BK211" s="218"/>
      <c r="BL211" s="218"/>
      <c r="BM211" s="218"/>
      <c r="BN211" s="218"/>
      <c r="BO211" s="218"/>
      <c r="BP211" s="218"/>
      <c r="BQ211" s="218"/>
      <c r="BR211" s="218"/>
      <c r="BS211" s="218"/>
      <c r="BT211" s="218"/>
      <c r="BU211" s="218"/>
      <c r="BV211" s="218"/>
      <c r="BW211" s="218"/>
      <c r="BX211" s="218"/>
      <c r="CB211" s="218"/>
      <c r="CF211" s="218"/>
      <c r="CG211" s="218"/>
      <c r="CH211" s="218"/>
      <c r="CI211" s="218"/>
      <c r="CJ211" s="218"/>
      <c r="CK211" s="65"/>
      <c r="CL211" s="65"/>
      <c r="CM211" s="65"/>
      <c r="CN211" s="231"/>
      <c r="CR211" s="218"/>
      <c r="CV211" s="218"/>
    </row>
    <row r="212" spans="2:100" s="10" customFormat="1" x14ac:dyDescent="0.25">
      <c r="B212" s="12"/>
      <c r="C212" s="12"/>
      <c r="D212" s="11"/>
      <c r="E212" s="11"/>
      <c r="F212" s="11"/>
      <c r="G212" s="11"/>
      <c r="H212" s="218"/>
      <c r="I212" s="11"/>
      <c r="J212" s="11"/>
      <c r="K212" s="11"/>
      <c r="L212" s="218"/>
      <c r="M212" s="11"/>
      <c r="N212" s="11"/>
      <c r="O212" s="11"/>
      <c r="P212" s="218"/>
      <c r="Q212" s="11"/>
      <c r="R212" s="11"/>
      <c r="S212" s="11"/>
      <c r="T212" s="218"/>
      <c r="U212" s="11"/>
      <c r="V212" s="11"/>
      <c r="W212" s="11"/>
      <c r="X212" s="218"/>
      <c r="Y212" s="218"/>
      <c r="Z212" s="218"/>
      <c r="AA212" s="218"/>
      <c r="AB212" s="218"/>
      <c r="AC212" s="218"/>
      <c r="AD212" s="218"/>
      <c r="AE212" s="218"/>
      <c r="AF212" s="218"/>
      <c r="AG212" s="218"/>
      <c r="AH212" s="218"/>
      <c r="AI212" s="218"/>
      <c r="AJ212" s="218"/>
      <c r="AK212" s="218"/>
      <c r="AL212" s="218"/>
      <c r="AM212" s="218"/>
      <c r="AN212" s="218"/>
      <c r="AO212" s="218"/>
      <c r="AP212" s="218"/>
      <c r="AQ212" s="218"/>
      <c r="AR212" s="218"/>
      <c r="AS212" s="11"/>
      <c r="AT212" s="11"/>
      <c r="AU212" s="11"/>
      <c r="AV212" s="218"/>
      <c r="AW212" s="218"/>
      <c r="AX212" s="218"/>
      <c r="AY212" s="218"/>
      <c r="AZ212" s="218"/>
      <c r="BA212" s="11"/>
      <c r="BB212" s="11"/>
      <c r="BC212" s="11"/>
      <c r="BD212" s="218"/>
      <c r="BH212" s="218"/>
      <c r="BI212" s="218"/>
      <c r="BJ212" s="218"/>
      <c r="BK212" s="218"/>
      <c r="BL212" s="218"/>
      <c r="BM212" s="218"/>
      <c r="BN212" s="218"/>
      <c r="BO212" s="218"/>
      <c r="BP212" s="218"/>
      <c r="BQ212" s="218"/>
      <c r="BR212" s="218"/>
      <c r="BS212" s="218"/>
      <c r="BT212" s="218"/>
      <c r="BU212" s="218"/>
      <c r="BV212" s="218"/>
      <c r="BW212" s="218"/>
      <c r="BX212" s="218"/>
      <c r="CB212" s="218"/>
      <c r="CF212" s="218"/>
      <c r="CG212" s="218"/>
      <c r="CH212" s="218"/>
      <c r="CI212" s="218"/>
      <c r="CJ212" s="218"/>
      <c r="CK212" s="65"/>
      <c r="CL212" s="65"/>
      <c r="CM212" s="65"/>
      <c r="CN212" s="231"/>
      <c r="CR212" s="218"/>
      <c r="CV212" s="218"/>
    </row>
    <row r="213" spans="2:100" s="10" customFormat="1" x14ac:dyDescent="0.25">
      <c r="B213" s="12"/>
      <c r="C213" s="12"/>
      <c r="D213" s="11"/>
      <c r="E213" s="11"/>
      <c r="F213" s="11"/>
      <c r="G213" s="11"/>
      <c r="H213" s="218"/>
      <c r="I213" s="11"/>
      <c r="J213" s="11"/>
      <c r="K213" s="11"/>
      <c r="L213" s="218"/>
      <c r="M213" s="11"/>
      <c r="N213" s="11"/>
      <c r="O213" s="11"/>
      <c r="P213" s="218"/>
      <c r="Q213" s="11"/>
      <c r="R213" s="11"/>
      <c r="S213" s="11"/>
      <c r="T213" s="218"/>
      <c r="U213" s="11"/>
      <c r="V213" s="11"/>
      <c r="W213" s="11"/>
      <c r="X213" s="218"/>
      <c r="Y213" s="218"/>
      <c r="Z213" s="218"/>
      <c r="AA213" s="218"/>
      <c r="AB213" s="218"/>
      <c r="AC213" s="218"/>
      <c r="AD213" s="218"/>
      <c r="AE213" s="218"/>
      <c r="AF213" s="218"/>
      <c r="AG213" s="218"/>
      <c r="AH213" s="218"/>
      <c r="AI213" s="218"/>
      <c r="AJ213" s="218"/>
      <c r="AK213" s="218"/>
      <c r="AL213" s="218"/>
      <c r="AM213" s="218"/>
      <c r="AN213" s="218"/>
      <c r="AO213" s="218"/>
      <c r="AP213" s="218"/>
      <c r="AQ213" s="218"/>
      <c r="AR213" s="218"/>
      <c r="AS213" s="11"/>
      <c r="AT213" s="11"/>
      <c r="AU213" s="11"/>
      <c r="AV213" s="218"/>
      <c r="AW213" s="218"/>
      <c r="AX213" s="218"/>
      <c r="AY213" s="218"/>
      <c r="AZ213" s="218"/>
      <c r="BA213" s="11"/>
      <c r="BB213" s="11"/>
      <c r="BC213" s="11"/>
      <c r="BD213" s="218"/>
      <c r="BH213" s="218"/>
      <c r="BI213" s="218"/>
      <c r="BJ213" s="218"/>
      <c r="BK213" s="218"/>
      <c r="BL213" s="218"/>
      <c r="BM213" s="218"/>
      <c r="BN213" s="218"/>
      <c r="BO213" s="218"/>
      <c r="BP213" s="218"/>
      <c r="BQ213" s="218"/>
      <c r="BR213" s="218"/>
      <c r="BS213" s="218"/>
      <c r="BT213" s="218"/>
      <c r="BU213" s="218"/>
      <c r="BV213" s="218"/>
      <c r="BW213" s="218"/>
      <c r="BX213" s="218"/>
      <c r="CB213" s="218"/>
      <c r="CF213" s="218"/>
      <c r="CG213" s="218"/>
      <c r="CH213" s="218"/>
      <c r="CI213" s="218"/>
      <c r="CJ213" s="218"/>
      <c r="CK213" s="65"/>
      <c r="CL213" s="65"/>
      <c r="CM213" s="65"/>
      <c r="CN213" s="231"/>
      <c r="CR213" s="218"/>
      <c r="CV213" s="218"/>
    </row>
    <row r="214" spans="2:100" s="10" customFormat="1" x14ac:dyDescent="0.25">
      <c r="B214" s="12"/>
      <c r="C214" s="12"/>
      <c r="D214" s="11"/>
      <c r="E214" s="11"/>
      <c r="F214" s="11"/>
      <c r="G214" s="11"/>
      <c r="H214" s="218"/>
      <c r="I214" s="11"/>
      <c r="J214" s="11"/>
      <c r="K214" s="11"/>
      <c r="L214" s="218"/>
      <c r="M214" s="11"/>
      <c r="N214" s="11"/>
      <c r="O214" s="11"/>
      <c r="P214" s="218"/>
      <c r="Q214" s="11"/>
      <c r="R214" s="11"/>
      <c r="S214" s="11"/>
      <c r="T214" s="218"/>
      <c r="U214" s="11"/>
      <c r="V214" s="11"/>
      <c r="W214" s="11"/>
      <c r="X214" s="218"/>
      <c r="Y214" s="218"/>
      <c r="Z214" s="218"/>
      <c r="AA214" s="218"/>
      <c r="AB214" s="218"/>
      <c r="AC214" s="218"/>
      <c r="AD214" s="218"/>
      <c r="AE214" s="218"/>
      <c r="AF214" s="218"/>
      <c r="AG214" s="218"/>
      <c r="AH214" s="218"/>
      <c r="AI214" s="218"/>
      <c r="AJ214" s="218"/>
      <c r="AK214" s="218"/>
      <c r="AL214" s="218"/>
      <c r="AM214" s="218"/>
      <c r="AN214" s="218"/>
      <c r="AO214" s="218"/>
      <c r="AP214" s="218"/>
      <c r="AQ214" s="218"/>
      <c r="AR214" s="218"/>
      <c r="AS214" s="11"/>
      <c r="AT214" s="11"/>
      <c r="AU214" s="11"/>
      <c r="AV214" s="218"/>
      <c r="AW214" s="218"/>
      <c r="AX214" s="218"/>
      <c r="AY214" s="218"/>
      <c r="AZ214" s="218"/>
      <c r="BA214" s="11"/>
      <c r="BB214" s="11"/>
      <c r="BC214" s="11"/>
      <c r="BD214" s="218"/>
      <c r="BH214" s="218"/>
      <c r="BI214" s="218"/>
      <c r="BJ214" s="218"/>
      <c r="BK214" s="218"/>
      <c r="BL214" s="218"/>
      <c r="BM214" s="218"/>
      <c r="BN214" s="218"/>
      <c r="BO214" s="218"/>
      <c r="BP214" s="218"/>
      <c r="BQ214" s="218"/>
      <c r="BR214" s="218"/>
      <c r="BS214" s="218"/>
      <c r="BT214" s="218"/>
      <c r="BU214" s="218"/>
      <c r="BV214" s="218"/>
      <c r="BW214" s="218"/>
      <c r="BX214" s="218"/>
      <c r="CB214" s="218"/>
      <c r="CF214" s="218"/>
      <c r="CG214" s="218"/>
      <c r="CH214" s="218"/>
      <c r="CI214" s="218"/>
      <c r="CJ214" s="218"/>
      <c r="CK214" s="65"/>
      <c r="CL214" s="65"/>
      <c r="CM214" s="65"/>
      <c r="CN214" s="231"/>
      <c r="CR214" s="218"/>
      <c r="CV214" s="218"/>
    </row>
    <row r="215" spans="2:100" s="10" customFormat="1" x14ac:dyDescent="0.25">
      <c r="B215" s="12"/>
      <c r="C215" s="12"/>
      <c r="D215" s="11"/>
      <c r="E215" s="11"/>
      <c r="F215" s="11"/>
      <c r="G215" s="11"/>
      <c r="H215" s="218"/>
      <c r="I215" s="11"/>
      <c r="J215" s="11"/>
      <c r="K215" s="11"/>
      <c r="L215" s="218"/>
      <c r="M215" s="11"/>
      <c r="N215" s="11"/>
      <c r="O215" s="11"/>
      <c r="P215" s="218"/>
      <c r="Q215" s="11"/>
      <c r="R215" s="11"/>
      <c r="S215" s="11"/>
      <c r="T215" s="218"/>
      <c r="U215" s="11"/>
      <c r="V215" s="11"/>
      <c r="W215" s="11"/>
      <c r="X215" s="218"/>
      <c r="Y215" s="218"/>
      <c r="Z215" s="218"/>
      <c r="AA215" s="218"/>
      <c r="AB215" s="218"/>
      <c r="AC215" s="218"/>
      <c r="AD215" s="218"/>
      <c r="AE215" s="218"/>
      <c r="AF215" s="218"/>
      <c r="AG215" s="218"/>
      <c r="AH215" s="218"/>
      <c r="AI215" s="218"/>
      <c r="AJ215" s="218"/>
      <c r="AK215" s="218"/>
      <c r="AL215" s="218"/>
      <c r="AM215" s="218"/>
      <c r="AN215" s="218"/>
      <c r="AO215" s="218"/>
      <c r="AP215" s="218"/>
      <c r="AQ215" s="218"/>
      <c r="AR215" s="218"/>
      <c r="AS215" s="11"/>
      <c r="AT215" s="11"/>
      <c r="AU215" s="11"/>
      <c r="AV215" s="218"/>
      <c r="AW215" s="218"/>
      <c r="AX215" s="218"/>
      <c r="AY215" s="218"/>
      <c r="AZ215" s="218"/>
      <c r="BA215" s="11"/>
      <c r="BB215" s="11"/>
      <c r="BC215" s="11"/>
      <c r="BD215" s="218"/>
      <c r="BH215" s="218"/>
      <c r="BI215" s="218"/>
      <c r="BJ215" s="218"/>
      <c r="BK215" s="218"/>
      <c r="BL215" s="218"/>
      <c r="BM215" s="218"/>
      <c r="BN215" s="218"/>
      <c r="BO215" s="218"/>
      <c r="BP215" s="218"/>
      <c r="BQ215" s="218"/>
      <c r="BR215" s="218"/>
      <c r="BS215" s="218"/>
      <c r="BT215" s="218"/>
      <c r="BU215" s="218"/>
      <c r="BV215" s="218"/>
      <c r="BW215" s="218"/>
      <c r="BX215" s="218"/>
      <c r="CB215" s="218"/>
      <c r="CF215" s="218"/>
      <c r="CG215" s="218"/>
      <c r="CH215" s="218"/>
      <c r="CI215" s="218"/>
      <c r="CJ215" s="218"/>
      <c r="CK215" s="65"/>
      <c r="CL215" s="65"/>
      <c r="CM215" s="65"/>
      <c r="CN215" s="231"/>
      <c r="CR215" s="218"/>
      <c r="CV215" s="218"/>
    </row>
    <row r="216" spans="2:100" s="10" customFormat="1" x14ac:dyDescent="0.25">
      <c r="B216" s="12"/>
      <c r="C216" s="12"/>
      <c r="D216" s="11"/>
      <c r="E216" s="11"/>
      <c r="F216" s="11"/>
      <c r="G216" s="11"/>
      <c r="H216" s="218"/>
      <c r="I216" s="11"/>
      <c r="J216" s="11"/>
      <c r="K216" s="11"/>
      <c r="L216" s="218"/>
      <c r="M216" s="11"/>
      <c r="N216" s="11"/>
      <c r="O216" s="11"/>
      <c r="P216" s="218"/>
      <c r="Q216" s="11"/>
      <c r="R216" s="11"/>
      <c r="S216" s="11"/>
      <c r="T216" s="218"/>
      <c r="U216" s="11"/>
      <c r="V216" s="11"/>
      <c r="W216" s="11"/>
      <c r="X216" s="218"/>
      <c r="Y216" s="218"/>
      <c r="Z216" s="218"/>
      <c r="AA216" s="218"/>
      <c r="AB216" s="218"/>
      <c r="AC216" s="218"/>
      <c r="AD216" s="218"/>
      <c r="AE216" s="218"/>
      <c r="AF216" s="218"/>
      <c r="AG216" s="218"/>
      <c r="AH216" s="218"/>
      <c r="AI216" s="218"/>
      <c r="AJ216" s="218"/>
      <c r="AK216" s="218"/>
      <c r="AL216" s="218"/>
      <c r="AM216" s="218"/>
      <c r="AN216" s="218"/>
      <c r="AO216" s="218"/>
      <c r="AP216" s="218"/>
      <c r="AQ216" s="218"/>
      <c r="AR216" s="218"/>
      <c r="AS216" s="11"/>
      <c r="AT216" s="11"/>
      <c r="AU216" s="11"/>
      <c r="AV216" s="218"/>
      <c r="AW216" s="218"/>
      <c r="AX216" s="218"/>
      <c r="AY216" s="218"/>
      <c r="AZ216" s="218"/>
      <c r="BA216" s="11"/>
      <c r="BB216" s="11"/>
      <c r="BC216" s="11"/>
      <c r="BD216" s="218"/>
      <c r="BH216" s="218"/>
      <c r="BI216" s="218"/>
      <c r="BJ216" s="218"/>
      <c r="BK216" s="218"/>
      <c r="BL216" s="218"/>
      <c r="BM216" s="218"/>
      <c r="BN216" s="218"/>
      <c r="BO216" s="218"/>
      <c r="BP216" s="218"/>
      <c r="BQ216" s="218"/>
      <c r="BR216" s="218"/>
      <c r="BS216" s="218"/>
      <c r="BT216" s="218"/>
      <c r="BU216" s="218"/>
      <c r="BV216" s="218"/>
      <c r="BW216" s="218"/>
      <c r="BX216" s="218"/>
      <c r="CB216" s="218"/>
      <c r="CF216" s="218"/>
      <c r="CG216" s="218"/>
      <c r="CH216" s="218"/>
      <c r="CI216" s="218"/>
      <c r="CJ216" s="218"/>
      <c r="CK216" s="65"/>
      <c r="CL216" s="65"/>
      <c r="CM216" s="65"/>
      <c r="CN216" s="231"/>
      <c r="CR216" s="218"/>
      <c r="CV216" s="218"/>
    </row>
    <row r="217" spans="2:100" s="10" customFormat="1" x14ac:dyDescent="0.25">
      <c r="B217" s="12"/>
      <c r="C217" s="12"/>
      <c r="D217" s="11"/>
      <c r="E217" s="11"/>
      <c r="F217" s="11"/>
      <c r="G217" s="11"/>
      <c r="H217" s="218"/>
      <c r="I217" s="11"/>
      <c r="J217" s="11"/>
      <c r="K217" s="11"/>
      <c r="L217" s="218"/>
      <c r="M217" s="11"/>
      <c r="N217" s="11"/>
      <c r="O217" s="11"/>
      <c r="P217" s="218"/>
      <c r="Q217" s="11"/>
      <c r="R217" s="11"/>
      <c r="S217" s="11"/>
      <c r="T217" s="218"/>
      <c r="U217" s="11"/>
      <c r="V217" s="11"/>
      <c r="W217" s="11"/>
      <c r="X217" s="218"/>
      <c r="Y217" s="218"/>
      <c r="Z217" s="218"/>
      <c r="AA217" s="218"/>
      <c r="AB217" s="218"/>
      <c r="AC217" s="218"/>
      <c r="AD217" s="218"/>
      <c r="AE217" s="218"/>
      <c r="AF217" s="218"/>
      <c r="AG217" s="218"/>
      <c r="AH217" s="218"/>
      <c r="AI217" s="218"/>
      <c r="AJ217" s="218"/>
      <c r="AK217" s="218"/>
      <c r="AL217" s="218"/>
      <c r="AM217" s="218"/>
      <c r="AN217" s="218"/>
      <c r="AO217" s="218"/>
      <c r="AP217" s="218"/>
      <c r="AQ217" s="218"/>
      <c r="AR217" s="218"/>
      <c r="AS217" s="11"/>
      <c r="AT217" s="11"/>
      <c r="AU217" s="11"/>
      <c r="AV217" s="218"/>
      <c r="AW217" s="218"/>
      <c r="AX217" s="218"/>
      <c r="AY217" s="218"/>
      <c r="AZ217" s="218"/>
      <c r="BA217" s="11"/>
      <c r="BB217" s="11"/>
      <c r="BC217" s="11"/>
      <c r="BD217" s="218"/>
      <c r="BH217" s="218"/>
      <c r="BI217" s="218"/>
      <c r="BJ217" s="218"/>
      <c r="BK217" s="218"/>
      <c r="BL217" s="218"/>
      <c r="BM217" s="218"/>
      <c r="BN217" s="218"/>
      <c r="BO217" s="218"/>
      <c r="BP217" s="218"/>
      <c r="BQ217" s="218"/>
      <c r="BR217" s="218"/>
      <c r="BS217" s="218"/>
      <c r="BT217" s="218"/>
      <c r="BU217" s="218"/>
      <c r="BV217" s="218"/>
      <c r="BW217" s="218"/>
      <c r="BX217" s="218"/>
      <c r="CB217" s="218"/>
      <c r="CF217" s="218"/>
      <c r="CG217" s="218"/>
      <c r="CH217" s="218"/>
      <c r="CI217" s="218"/>
      <c r="CJ217" s="218"/>
      <c r="CK217" s="65"/>
      <c r="CL217" s="65"/>
      <c r="CM217" s="65"/>
      <c r="CN217" s="231"/>
      <c r="CR217" s="218"/>
      <c r="CV217" s="218"/>
    </row>
    <row r="218" spans="2:100" s="10" customFormat="1" x14ac:dyDescent="0.25">
      <c r="B218" s="12"/>
      <c r="C218" s="12"/>
      <c r="D218" s="11"/>
      <c r="E218" s="11"/>
      <c r="F218" s="11"/>
      <c r="G218" s="11"/>
      <c r="H218" s="218"/>
      <c r="I218" s="11"/>
      <c r="J218" s="11"/>
      <c r="K218" s="11"/>
      <c r="L218" s="218"/>
      <c r="M218" s="11"/>
      <c r="N218" s="11"/>
      <c r="O218" s="11"/>
      <c r="P218" s="218"/>
      <c r="Q218" s="11"/>
      <c r="R218" s="11"/>
      <c r="S218" s="11"/>
      <c r="T218" s="218"/>
      <c r="U218" s="11"/>
      <c r="V218" s="11"/>
      <c r="W218" s="11"/>
      <c r="X218" s="218"/>
      <c r="Y218" s="218"/>
      <c r="Z218" s="218"/>
      <c r="AA218" s="218"/>
      <c r="AB218" s="218"/>
      <c r="AC218" s="218"/>
      <c r="AD218" s="218"/>
      <c r="AE218" s="218"/>
      <c r="AF218" s="218"/>
      <c r="AG218" s="218"/>
      <c r="AH218" s="218"/>
      <c r="AI218" s="218"/>
      <c r="AJ218" s="218"/>
      <c r="AK218" s="218"/>
      <c r="AL218" s="218"/>
      <c r="AM218" s="218"/>
      <c r="AN218" s="218"/>
      <c r="AO218" s="218"/>
      <c r="AP218" s="218"/>
      <c r="AQ218" s="218"/>
      <c r="AR218" s="218"/>
      <c r="AS218" s="11"/>
      <c r="AT218" s="11"/>
      <c r="AU218" s="11"/>
      <c r="AV218" s="218"/>
      <c r="AW218" s="218"/>
      <c r="AX218" s="218"/>
      <c r="AY218" s="218"/>
      <c r="AZ218" s="218"/>
      <c r="BA218" s="11"/>
      <c r="BB218" s="11"/>
      <c r="BC218" s="11"/>
      <c r="BD218" s="218"/>
      <c r="BH218" s="218"/>
      <c r="BI218" s="218"/>
      <c r="BJ218" s="218"/>
      <c r="BK218" s="218"/>
      <c r="BL218" s="218"/>
      <c r="BM218" s="218"/>
      <c r="BN218" s="218"/>
      <c r="BO218" s="218"/>
      <c r="BP218" s="218"/>
      <c r="BQ218" s="218"/>
      <c r="BR218" s="218"/>
      <c r="BS218" s="218"/>
      <c r="BT218" s="218"/>
      <c r="BU218" s="218"/>
      <c r="BV218" s="218"/>
      <c r="BW218" s="218"/>
      <c r="BX218" s="218"/>
      <c r="CB218" s="218"/>
      <c r="CF218" s="218"/>
      <c r="CG218" s="218"/>
      <c r="CH218" s="218"/>
      <c r="CI218" s="218"/>
      <c r="CJ218" s="218"/>
      <c r="CK218" s="65"/>
      <c r="CL218" s="65"/>
      <c r="CM218" s="65"/>
      <c r="CN218" s="231"/>
      <c r="CR218" s="218"/>
      <c r="CV218" s="218"/>
    </row>
    <row r="219" spans="2:100" s="10" customFormat="1" x14ac:dyDescent="0.25">
      <c r="B219" s="12"/>
      <c r="C219" s="12"/>
      <c r="D219" s="11"/>
      <c r="E219" s="11"/>
      <c r="F219" s="11"/>
      <c r="G219" s="11"/>
      <c r="H219" s="218"/>
      <c r="I219" s="11"/>
      <c r="J219" s="11"/>
      <c r="K219" s="11"/>
      <c r="L219" s="218"/>
      <c r="M219" s="11"/>
      <c r="N219" s="11"/>
      <c r="O219" s="11"/>
      <c r="P219" s="218"/>
      <c r="Q219" s="11"/>
      <c r="R219" s="11"/>
      <c r="S219" s="11"/>
      <c r="T219" s="218"/>
      <c r="U219" s="11"/>
      <c r="V219" s="11"/>
      <c r="W219" s="11"/>
      <c r="X219" s="218"/>
      <c r="Y219" s="218"/>
      <c r="Z219" s="218"/>
      <c r="AA219" s="218"/>
      <c r="AB219" s="218"/>
      <c r="AC219" s="218"/>
      <c r="AD219" s="218"/>
      <c r="AE219" s="218"/>
      <c r="AF219" s="218"/>
      <c r="AG219" s="218"/>
      <c r="AH219" s="218"/>
      <c r="AI219" s="218"/>
      <c r="AJ219" s="218"/>
      <c r="AK219" s="218"/>
      <c r="AL219" s="218"/>
      <c r="AM219" s="218"/>
      <c r="AN219" s="218"/>
      <c r="AO219" s="218"/>
      <c r="AP219" s="218"/>
      <c r="AQ219" s="218"/>
      <c r="AR219" s="218"/>
      <c r="AS219" s="11"/>
      <c r="AT219" s="11"/>
      <c r="AU219" s="11"/>
      <c r="AV219" s="218"/>
      <c r="AW219" s="218"/>
      <c r="AX219" s="218"/>
      <c r="AY219" s="218"/>
      <c r="AZ219" s="218"/>
      <c r="BA219" s="11"/>
      <c r="BB219" s="11"/>
      <c r="BC219" s="11"/>
      <c r="BD219" s="218"/>
      <c r="BH219" s="218"/>
      <c r="BI219" s="218"/>
      <c r="BJ219" s="218"/>
      <c r="BK219" s="218"/>
      <c r="BL219" s="218"/>
      <c r="BM219" s="218"/>
      <c r="BN219" s="218"/>
      <c r="BO219" s="218"/>
      <c r="BP219" s="218"/>
      <c r="BQ219" s="218"/>
      <c r="BR219" s="218"/>
      <c r="BS219" s="218"/>
      <c r="BT219" s="218"/>
      <c r="BU219" s="218"/>
      <c r="BV219" s="218"/>
      <c r="BW219" s="218"/>
      <c r="BX219" s="218"/>
      <c r="CB219" s="218"/>
      <c r="CF219" s="218"/>
      <c r="CG219" s="218"/>
      <c r="CH219" s="218"/>
      <c r="CI219" s="218"/>
      <c r="CJ219" s="218"/>
      <c r="CK219" s="65"/>
      <c r="CL219" s="65"/>
      <c r="CM219" s="65"/>
      <c r="CN219" s="231"/>
      <c r="CR219" s="218"/>
      <c r="CV219" s="218"/>
    </row>
    <row r="220" spans="2:100" s="10" customFormat="1" x14ac:dyDescent="0.25">
      <c r="B220" s="12"/>
      <c r="C220" s="12"/>
      <c r="D220" s="11"/>
      <c r="E220" s="11"/>
      <c r="F220" s="11"/>
      <c r="G220" s="11"/>
      <c r="H220" s="218"/>
      <c r="I220" s="11"/>
      <c r="J220" s="11"/>
      <c r="K220" s="11"/>
      <c r="L220" s="218"/>
      <c r="M220" s="11"/>
      <c r="N220" s="11"/>
      <c r="O220" s="11"/>
      <c r="P220" s="218"/>
      <c r="Q220" s="11"/>
      <c r="R220" s="11"/>
      <c r="S220" s="11"/>
      <c r="T220" s="218"/>
      <c r="U220" s="11"/>
      <c r="V220" s="11"/>
      <c r="W220" s="11"/>
      <c r="X220" s="218"/>
      <c r="Y220" s="218"/>
      <c r="Z220" s="218"/>
      <c r="AA220" s="218"/>
      <c r="AB220" s="218"/>
      <c r="AC220" s="218"/>
      <c r="AD220" s="218"/>
      <c r="AE220" s="218"/>
      <c r="AF220" s="218"/>
      <c r="AG220" s="218"/>
      <c r="AH220" s="218"/>
      <c r="AI220" s="218"/>
      <c r="AJ220" s="218"/>
      <c r="AK220" s="218"/>
      <c r="AL220" s="218"/>
      <c r="AM220" s="218"/>
      <c r="AN220" s="218"/>
      <c r="AO220" s="218"/>
      <c r="AP220" s="218"/>
      <c r="AQ220" s="218"/>
      <c r="AR220" s="218"/>
      <c r="AS220" s="11"/>
      <c r="AT220" s="11"/>
      <c r="AU220" s="11"/>
      <c r="AV220" s="218"/>
      <c r="AW220" s="218"/>
      <c r="AX220" s="218"/>
      <c r="AY220" s="218"/>
      <c r="AZ220" s="218"/>
      <c r="BA220" s="11"/>
      <c r="BB220" s="11"/>
      <c r="BC220" s="11"/>
      <c r="BD220" s="218"/>
      <c r="BH220" s="218"/>
      <c r="BI220" s="218"/>
      <c r="BJ220" s="218"/>
      <c r="BK220" s="218"/>
      <c r="BL220" s="218"/>
      <c r="BM220" s="218"/>
      <c r="BN220" s="218"/>
      <c r="BO220" s="218"/>
      <c r="BP220" s="218"/>
      <c r="BQ220" s="218"/>
      <c r="BR220" s="218"/>
      <c r="BS220" s="218"/>
      <c r="BT220" s="218"/>
      <c r="BU220" s="218"/>
      <c r="BV220" s="218"/>
      <c r="BW220" s="218"/>
      <c r="BX220" s="218"/>
      <c r="CB220" s="218"/>
      <c r="CF220" s="218"/>
      <c r="CG220" s="218"/>
      <c r="CH220" s="218"/>
      <c r="CI220" s="218"/>
      <c r="CJ220" s="218"/>
      <c r="CK220" s="65"/>
      <c r="CL220" s="65"/>
      <c r="CM220" s="65"/>
      <c r="CN220" s="231"/>
      <c r="CR220" s="218"/>
      <c r="CV220" s="218"/>
    </row>
    <row r="221" spans="2:100" s="10" customFormat="1" x14ac:dyDescent="0.25">
      <c r="B221" s="12"/>
      <c r="C221" s="12"/>
      <c r="D221" s="11"/>
      <c r="E221" s="11"/>
      <c r="F221" s="11"/>
      <c r="G221" s="11"/>
      <c r="H221" s="218"/>
      <c r="I221" s="11"/>
      <c r="J221" s="11"/>
      <c r="K221" s="11"/>
      <c r="L221" s="218"/>
      <c r="M221" s="11"/>
      <c r="N221" s="11"/>
      <c r="O221" s="11"/>
      <c r="P221" s="218"/>
      <c r="Q221" s="11"/>
      <c r="R221" s="11"/>
      <c r="S221" s="11"/>
      <c r="T221" s="218"/>
      <c r="U221" s="11"/>
      <c r="V221" s="11"/>
      <c r="W221" s="11"/>
      <c r="X221" s="218"/>
      <c r="Y221" s="218"/>
      <c r="Z221" s="218"/>
      <c r="AA221" s="218"/>
      <c r="AB221" s="218"/>
      <c r="AC221" s="218"/>
      <c r="AD221" s="218"/>
      <c r="AE221" s="218"/>
      <c r="AF221" s="218"/>
      <c r="AG221" s="218"/>
      <c r="AH221" s="218"/>
      <c r="AI221" s="218"/>
      <c r="AJ221" s="218"/>
      <c r="AK221" s="218"/>
      <c r="AL221" s="218"/>
      <c r="AM221" s="218"/>
      <c r="AN221" s="218"/>
      <c r="AO221" s="218"/>
      <c r="AP221" s="218"/>
      <c r="AQ221" s="218"/>
      <c r="AR221" s="218"/>
      <c r="AS221" s="11"/>
      <c r="AT221" s="11"/>
      <c r="AU221" s="11"/>
      <c r="AV221" s="218"/>
      <c r="AW221" s="218"/>
      <c r="AX221" s="218"/>
      <c r="AY221" s="218"/>
      <c r="AZ221" s="218"/>
      <c r="BA221" s="11"/>
      <c r="BB221" s="11"/>
      <c r="BC221" s="11"/>
      <c r="BD221" s="218"/>
      <c r="BH221" s="218"/>
      <c r="BI221" s="218"/>
      <c r="BJ221" s="218"/>
      <c r="BK221" s="218"/>
      <c r="BL221" s="218"/>
      <c r="BM221" s="218"/>
      <c r="BN221" s="218"/>
      <c r="BO221" s="218"/>
      <c r="BP221" s="218"/>
      <c r="BQ221" s="218"/>
      <c r="BR221" s="218"/>
      <c r="BS221" s="218"/>
      <c r="BT221" s="218"/>
      <c r="BU221" s="218"/>
      <c r="BV221" s="218"/>
      <c r="BW221" s="218"/>
      <c r="BX221" s="218"/>
      <c r="CB221" s="218"/>
      <c r="CF221" s="218"/>
      <c r="CG221" s="218"/>
      <c r="CH221" s="218"/>
      <c r="CI221" s="218"/>
      <c r="CJ221" s="218"/>
      <c r="CK221" s="65"/>
      <c r="CL221" s="65"/>
      <c r="CM221" s="65"/>
      <c r="CN221" s="231"/>
      <c r="CR221" s="218"/>
      <c r="CV221" s="218"/>
    </row>
    <row r="222" spans="2:100" s="10" customFormat="1" x14ac:dyDescent="0.25">
      <c r="B222" s="12"/>
      <c r="C222" s="12"/>
      <c r="D222" s="11"/>
      <c r="E222" s="11"/>
      <c r="F222" s="11"/>
      <c r="G222" s="11"/>
      <c r="H222" s="218"/>
      <c r="I222" s="11"/>
      <c r="J222" s="11"/>
      <c r="K222" s="11"/>
      <c r="L222" s="218"/>
      <c r="M222" s="11"/>
      <c r="N222" s="11"/>
      <c r="O222" s="11"/>
      <c r="P222" s="218"/>
      <c r="Q222" s="11"/>
      <c r="R222" s="11"/>
      <c r="S222" s="11"/>
      <c r="T222" s="218"/>
      <c r="U222" s="11"/>
      <c r="V222" s="11"/>
      <c r="W222" s="11"/>
      <c r="X222" s="218"/>
      <c r="Y222" s="218"/>
      <c r="Z222" s="218"/>
      <c r="AA222" s="218"/>
      <c r="AB222" s="218"/>
      <c r="AC222" s="218"/>
      <c r="AD222" s="218"/>
      <c r="AE222" s="218"/>
      <c r="AF222" s="218"/>
      <c r="AG222" s="218"/>
      <c r="AH222" s="218"/>
      <c r="AI222" s="218"/>
      <c r="AJ222" s="218"/>
      <c r="AK222" s="218"/>
      <c r="AL222" s="218"/>
      <c r="AM222" s="218"/>
      <c r="AN222" s="218"/>
      <c r="AO222" s="218"/>
      <c r="AP222" s="218"/>
      <c r="AQ222" s="218"/>
      <c r="AR222" s="218"/>
      <c r="AS222" s="11"/>
      <c r="AT222" s="11"/>
      <c r="AU222" s="11"/>
      <c r="AV222" s="218"/>
      <c r="AW222" s="218"/>
      <c r="AX222" s="218"/>
      <c r="AY222" s="218"/>
      <c r="AZ222" s="218"/>
      <c r="BA222" s="11"/>
      <c r="BB222" s="11"/>
      <c r="BC222" s="11"/>
      <c r="BD222" s="218"/>
      <c r="BH222" s="218"/>
      <c r="BI222" s="218"/>
      <c r="BJ222" s="218"/>
      <c r="BK222" s="218"/>
      <c r="BL222" s="218"/>
      <c r="BM222" s="218"/>
      <c r="BN222" s="218"/>
      <c r="BO222" s="218"/>
      <c r="BP222" s="218"/>
      <c r="BQ222" s="218"/>
      <c r="BR222" s="218"/>
      <c r="BS222" s="218"/>
      <c r="BT222" s="218"/>
      <c r="BU222" s="218"/>
      <c r="BV222" s="218"/>
      <c r="BW222" s="218"/>
      <c r="BX222" s="218"/>
      <c r="CB222" s="218"/>
      <c r="CF222" s="218"/>
      <c r="CG222" s="218"/>
      <c r="CH222" s="218"/>
      <c r="CI222" s="218"/>
      <c r="CJ222" s="218"/>
      <c r="CK222" s="65"/>
      <c r="CL222" s="65"/>
      <c r="CM222" s="65"/>
      <c r="CN222" s="231"/>
      <c r="CR222" s="218"/>
      <c r="CV222" s="218"/>
    </row>
    <row r="223" spans="2:100" s="10" customFormat="1" x14ac:dyDescent="0.25">
      <c r="B223" s="12"/>
      <c r="C223" s="12"/>
      <c r="D223" s="11"/>
      <c r="E223" s="11"/>
      <c r="F223" s="11"/>
      <c r="G223" s="11"/>
      <c r="H223" s="218"/>
      <c r="I223" s="11"/>
      <c r="J223" s="11"/>
      <c r="K223" s="11"/>
      <c r="L223" s="218"/>
      <c r="M223" s="11"/>
      <c r="N223" s="11"/>
      <c r="O223" s="11"/>
      <c r="P223" s="218"/>
      <c r="Q223" s="11"/>
      <c r="R223" s="11"/>
      <c r="S223" s="11"/>
      <c r="T223" s="218"/>
      <c r="U223" s="11"/>
      <c r="V223" s="11"/>
      <c r="W223" s="11"/>
      <c r="X223" s="218"/>
      <c r="Y223" s="218"/>
      <c r="Z223" s="218"/>
      <c r="AA223" s="218"/>
      <c r="AB223" s="218"/>
      <c r="AC223" s="218"/>
      <c r="AD223" s="218"/>
      <c r="AE223" s="218"/>
      <c r="AF223" s="218"/>
      <c r="AG223" s="218"/>
      <c r="AH223" s="218"/>
      <c r="AI223" s="218"/>
      <c r="AJ223" s="218"/>
      <c r="AK223" s="218"/>
      <c r="AL223" s="218"/>
      <c r="AM223" s="218"/>
      <c r="AN223" s="218"/>
      <c r="AO223" s="218"/>
      <c r="AP223" s="218"/>
      <c r="AQ223" s="218"/>
      <c r="AR223" s="218"/>
      <c r="AS223" s="11"/>
      <c r="AT223" s="11"/>
      <c r="AU223" s="11"/>
      <c r="AV223" s="218"/>
      <c r="AW223" s="218"/>
      <c r="AX223" s="218"/>
      <c r="AY223" s="218"/>
      <c r="AZ223" s="218"/>
      <c r="BA223" s="11"/>
      <c r="BB223" s="11"/>
      <c r="BC223" s="11"/>
      <c r="BD223" s="218"/>
      <c r="BH223" s="218"/>
      <c r="BI223" s="218"/>
      <c r="BJ223" s="218"/>
      <c r="BK223" s="218"/>
      <c r="BL223" s="218"/>
      <c r="BM223" s="218"/>
      <c r="BN223" s="218"/>
      <c r="BO223" s="218"/>
      <c r="BP223" s="218"/>
      <c r="BQ223" s="218"/>
      <c r="BR223" s="218"/>
      <c r="BS223" s="218"/>
      <c r="BT223" s="218"/>
      <c r="BU223" s="218"/>
      <c r="BV223" s="218"/>
      <c r="BW223" s="218"/>
      <c r="BX223" s="218"/>
      <c r="CB223" s="218"/>
      <c r="CF223" s="218"/>
      <c r="CG223" s="218"/>
      <c r="CH223" s="218"/>
      <c r="CI223" s="218"/>
      <c r="CJ223" s="218"/>
      <c r="CK223" s="65"/>
      <c r="CL223" s="65"/>
      <c r="CM223" s="65"/>
      <c r="CN223" s="231"/>
      <c r="CR223" s="218"/>
      <c r="CV223" s="218"/>
    </row>
    <row r="224" spans="2:100" s="10" customFormat="1" x14ac:dyDescent="0.25">
      <c r="B224" s="12"/>
      <c r="C224" s="12"/>
      <c r="D224" s="11"/>
      <c r="E224" s="11"/>
      <c r="F224" s="11"/>
      <c r="G224" s="11"/>
      <c r="H224" s="218"/>
      <c r="I224" s="11"/>
      <c r="J224" s="11"/>
      <c r="K224" s="11"/>
      <c r="L224" s="218"/>
      <c r="M224" s="11"/>
      <c r="N224" s="11"/>
      <c r="O224" s="11"/>
      <c r="P224" s="218"/>
      <c r="Q224" s="11"/>
      <c r="R224" s="11"/>
      <c r="S224" s="11"/>
      <c r="T224" s="218"/>
      <c r="U224" s="11"/>
      <c r="V224" s="11"/>
      <c r="W224" s="11"/>
      <c r="X224" s="218"/>
      <c r="Y224" s="218"/>
      <c r="Z224" s="218"/>
      <c r="AA224" s="218"/>
      <c r="AB224" s="218"/>
      <c r="AC224" s="218"/>
      <c r="AD224" s="218"/>
      <c r="AE224" s="218"/>
      <c r="AF224" s="218"/>
      <c r="AG224" s="218"/>
      <c r="AH224" s="218"/>
      <c r="AI224" s="218"/>
      <c r="AJ224" s="218"/>
      <c r="AK224" s="218"/>
      <c r="AL224" s="218"/>
      <c r="AM224" s="218"/>
      <c r="AN224" s="218"/>
      <c r="AO224" s="218"/>
      <c r="AP224" s="218"/>
      <c r="AQ224" s="218"/>
      <c r="AR224" s="218"/>
      <c r="AS224" s="11"/>
      <c r="AT224" s="11"/>
      <c r="AU224" s="11"/>
      <c r="AV224" s="218"/>
      <c r="AW224" s="218"/>
      <c r="AX224" s="218"/>
      <c r="AY224" s="218"/>
      <c r="AZ224" s="218"/>
      <c r="BA224" s="11"/>
      <c r="BB224" s="11"/>
      <c r="BC224" s="11"/>
      <c r="BD224" s="218"/>
      <c r="BH224" s="218"/>
      <c r="BI224" s="218"/>
      <c r="BJ224" s="218"/>
      <c r="BK224" s="218"/>
      <c r="BL224" s="218"/>
      <c r="BM224" s="218"/>
      <c r="BN224" s="218"/>
      <c r="BO224" s="218"/>
      <c r="BP224" s="218"/>
      <c r="BQ224" s="218"/>
      <c r="BR224" s="218"/>
      <c r="BS224" s="218"/>
      <c r="BT224" s="218"/>
      <c r="BU224" s="218"/>
      <c r="BV224" s="218"/>
      <c r="BW224" s="218"/>
      <c r="BX224" s="218"/>
      <c r="CB224" s="218"/>
      <c r="CF224" s="218"/>
      <c r="CG224" s="218"/>
      <c r="CH224" s="218"/>
      <c r="CI224" s="218"/>
      <c r="CJ224" s="218"/>
      <c r="CK224" s="65"/>
      <c r="CL224" s="65"/>
      <c r="CM224" s="65"/>
      <c r="CN224" s="231"/>
      <c r="CR224" s="218"/>
      <c r="CV224" s="218"/>
    </row>
    <row r="225" spans="2:100" s="10" customFormat="1" x14ac:dyDescent="0.25">
      <c r="B225" s="12"/>
      <c r="C225" s="12"/>
      <c r="D225" s="11"/>
      <c r="E225" s="11"/>
      <c r="F225" s="11"/>
      <c r="G225" s="11"/>
      <c r="H225" s="218"/>
      <c r="I225" s="11"/>
      <c r="J225" s="11"/>
      <c r="K225" s="11"/>
      <c r="L225" s="218"/>
      <c r="M225" s="11"/>
      <c r="N225" s="11"/>
      <c r="O225" s="11"/>
      <c r="P225" s="218"/>
      <c r="Q225" s="11"/>
      <c r="R225" s="11"/>
      <c r="S225" s="11"/>
      <c r="T225" s="218"/>
      <c r="U225" s="11"/>
      <c r="V225" s="11"/>
      <c r="W225" s="11"/>
      <c r="X225" s="218"/>
      <c r="Y225" s="218"/>
      <c r="Z225" s="218"/>
      <c r="AA225" s="218"/>
      <c r="AB225" s="218"/>
      <c r="AC225" s="218"/>
      <c r="AD225" s="218"/>
      <c r="AE225" s="218"/>
      <c r="AF225" s="218"/>
      <c r="AG225" s="218"/>
      <c r="AH225" s="218"/>
      <c r="AI225" s="218"/>
      <c r="AJ225" s="218"/>
      <c r="AK225" s="218"/>
      <c r="AL225" s="218"/>
      <c r="AM225" s="218"/>
      <c r="AN225" s="218"/>
      <c r="AO225" s="218"/>
      <c r="AP225" s="218"/>
      <c r="AQ225" s="218"/>
      <c r="AR225" s="218"/>
      <c r="AS225" s="11"/>
      <c r="AT225" s="11"/>
      <c r="AU225" s="11"/>
      <c r="AV225" s="218"/>
      <c r="AW225" s="218"/>
      <c r="AX225" s="218"/>
      <c r="AY225" s="218"/>
      <c r="AZ225" s="218"/>
      <c r="BA225" s="11"/>
      <c r="BB225" s="11"/>
      <c r="BC225" s="11"/>
      <c r="BD225" s="218"/>
      <c r="BH225" s="218"/>
      <c r="BI225" s="218"/>
      <c r="BJ225" s="218"/>
      <c r="BK225" s="218"/>
      <c r="BL225" s="218"/>
      <c r="BM225" s="218"/>
      <c r="BN225" s="218"/>
      <c r="BO225" s="218"/>
      <c r="BP225" s="218"/>
      <c r="BQ225" s="218"/>
      <c r="BR225" s="218"/>
      <c r="BS225" s="218"/>
      <c r="BT225" s="218"/>
      <c r="BU225" s="218"/>
      <c r="BV225" s="218"/>
      <c r="BW225" s="218"/>
      <c r="BX225" s="218"/>
      <c r="CB225" s="218"/>
      <c r="CF225" s="218"/>
      <c r="CG225" s="218"/>
      <c r="CH225" s="218"/>
      <c r="CI225" s="218"/>
      <c r="CJ225" s="218"/>
      <c r="CK225" s="65"/>
      <c r="CL225" s="65"/>
      <c r="CM225" s="65"/>
      <c r="CN225" s="231"/>
      <c r="CR225" s="218"/>
      <c r="CV225" s="218"/>
    </row>
    <row r="226" spans="2:100" s="10" customFormat="1" x14ac:dyDescent="0.25">
      <c r="B226" s="12"/>
      <c r="C226" s="12"/>
      <c r="D226" s="11"/>
      <c r="E226" s="11"/>
      <c r="F226" s="11"/>
      <c r="G226" s="11"/>
      <c r="H226" s="218"/>
      <c r="I226" s="11"/>
      <c r="J226" s="11"/>
      <c r="K226" s="11"/>
      <c r="L226" s="218"/>
      <c r="M226" s="11"/>
      <c r="N226" s="11"/>
      <c r="O226" s="11"/>
      <c r="P226" s="218"/>
      <c r="Q226" s="11"/>
      <c r="R226" s="11"/>
      <c r="S226" s="11"/>
      <c r="T226" s="218"/>
      <c r="U226" s="11"/>
      <c r="V226" s="11"/>
      <c r="W226" s="11"/>
      <c r="X226" s="218"/>
      <c r="Y226" s="218"/>
      <c r="Z226" s="218"/>
      <c r="AA226" s="218"/>
      <c r="AB226" s="218"/>
      <c r="AC226" s="218"/>
      <c r="AD226" s="218"/>
      <c r="AE226" s="218"/>
      <c r="AF226" s="218"/>
      <c r="AG226" s="218"/>
      <c r="AH226" s="218"/>
      <c r="AI226" s="218"/>
      <c r="AJ226" s="218"/>
      <c r="AK226" s="218"/>
      <c r="AL226" s="218"/>
      <c r="AM226" s="218"/>
      <c r="AN226" s="218"/>
      <c r="AO226" s="218"/>
      <c r="AP226" s="218"/>
      <c r="AQ226" s="218"/>
      <c r="AR226" s="218"/>
      <c r="AS226" s="11"/>
      <c r="AT226" s="11"/>
      <c r="AU226" s="11"/>
      <c r="AV226" s="218"/>
      <c r="AW226" s="218"/>
      <c r="AX226" s="218"/>
      <c r="AY226" s="218"/>
      <c r="AZ226" s="218"/>
      <c r="BA226" s="11"/>
      <c r="BB226" s="11"/>
      <c r="BC226" s="11"/>
      <c r="BD226" s="218"/>
      <c r="BH226" s="218"/>
      <c r="BI226" s="218"/>
      <c r="BJ226" s="218"/>
      <c r="BK226" s="218"/>
      <c r="BL226" s="218"/>
      <c r="BM226" s="218"/>
      <c r="BN226" s="218"/>
      <c r="BO226" s="218"/>
      <c r="BP226" s="218"/>
      <c r="BQ226" s="218"/>
      <c r="BR226" s="218"/>
      <c r="BS226" s="218"/>
      <c r="BT226" s="218"/>
      <c r="BU226" s="218"/>
      <c r="BV226" s="218"/>
      <c r="BW226" s="218"/>
      <c r="BX226" s="218"/>
      <c r="CB226" s="218"/>
      <c r="CF226" s="218"/>
      <c r="CG226" s="218"/>
      <c r="CH226" s="218"/>
      <c r="CI226" s="218"/>
      <c r="CJ226" s="218"/>
      <c r="CK226" s="65"/>
      <c r="CL226" s="65"/>
      <c r="CM226" s="65"/>
      <c r="CN226" s="231"/>
      <c r="CR226" s="218"/>
      <c r="CV226" s="218"/>
    </row>
    <row r="227" spans="2:100" s="10" customFormat="1" x14ac:dyDescent="0.25">
      <c r="B227" s="12"/>
      <c r="C227" s="12"/>
      <c r="D227" s="11"/>
      <c r="E227" s="11"/>
      <c r="F227" s="11"/>
      <c r="G227" s="11"/>
      <c r="H227" s="218"/>
      <c r="I227" s="11"/>
      <c r="J227" s="11"/>
      <c r="K227" s="11"/>
      <c r="L227" s="218"/>
      <c r="M227" s="11"/>
      <c r="N227" s="11"/>
      <c r="O227" s="11"/>
      <c r="P227" s="218"/>
      <c r="Q227" s="11"/>
      <c r="R227" s="11"/>
      <c r="S227" s="11"/>
      <c r="T227" s="218"/>
      <c r="U227" s="11"/>
      <c r="V227" s="11"/>
      <c r="W227" s="11"/>
      <c r="X227" s="218"/>
      <c r="Y227" s="218"/>
      <c r="Z227" s="218"/>
      <c r="AA227" s="218"/>
      <c r="AB227" s="218"/>
      <c r="AC227" s="218"/>
      <c r="AD227" s="218"/>
      <c r="AE227" s="218"/>
      <c r="AF227" s="218"/>
      <c r="AG227" s="218"/>
      <c r="AH227" s="218"/>
      <c r="AI227" s="218"/>
      <c r="AJ227" s="218"/>
      <c r="AK227" s="218"/>
      <c r="AL227" s="218"/>
      <c r="AM227" s="218"/>
      <c r="AN227" s="218"/>
      <c r="AO227" s="218"/>
      <c r="AP227" s="218"/>
      <c r="AQ227" s="218"/>
      <c r="AR227" s="218"/>
      <c r="AS227" s="11"/>
      <c r="AT227" s="11"/>
      <c r="AU227" s="11"/>
      <c r="AV227" s="218"/>
      <c r="AW227" s="218"/>
      <c r="AX227" s="218"/>
      <c r="AY227" s="218"/>
      <c r="AZ227" s="218"/>
      <c r="BA227" s="11"/>
      <c r="BB227" s="11"/>
      <c r="BC227" s="11"/>
      <c r="BD227" s="218"/>
      <c r="BH227" s="218"/>
      <c r="BI227" s="218"/>
      <c r="BJ227" s="218"/>
      <c r="BK227" s="218"/>
      <c r="BL227" s="218"/>
      <c r="BM227" s="218"/>
      <c r="BN227" s="218"/>
      <c r="BO227" s="218"/>
      <c r="BP227" s="218"/>
      <c r="BQ227" s="218"/>
      <c r="BR227" s="218"/>
      <c r="BS227" s="218"/>
      <c r="BT227" s="218"/>
      <c r="BU227" s="218"/>
      <c r="BV227" s="218"/>
      <c r="BW227" s="218"/>
      <c r="BX227" s="218"/>
      <c r="CB227" s="218"/>
      <c r="CF227" s="218"/>
      <c r="CG227" s="218"/>
      <c r="CH227" s="218"/>
      <c r="CI227" s="218"/>
      <c r="CJ227" s="218"/>
      <c r="CK227" s="65"/>
      <c r="CL227" s="65"/>
      <c r="CM227" s="65"/>
      <c r="CN227" s="231"/>
      <c r="CR227" s="218"/>
      <c r="CV227" s="218"/>
    </row>
    <row r="228" spans="2:100" s="10" customFormat="1" x14ac:dyDescent="0.25">
      <c r="B228" s="12"/>
      <c r="C228" s="12"/>
      <c r="D228" s="11"/>
      <c r="E228" s="11"/>
      <c r="F228" s="11"/>
      <c r="G228" s="11"/>
      <c r="H228" s="218"/>
      <c r="I228" s="11"/>
      <c r="J228" s="11"/>
      <c r="K228" s="11"/>
      <c r="L228" s="218"/>
      <c r="M228" s="11"/>
      <c r="N228" s="11"/>
      <c r="O228" s="11"/>
      <c r="P228" s="218"/>
      <c r="Q228" s="11"/>
      <c r="R228" s="11"/>
      <c r="S228" s="11"/>
      <c r="T228" s="218"/>
      <c r="U228" s="11"/>
      <c r="V228" s="11"/>
      <c r="W228" s="11"/>
      <c r="X228" s="218"/>
      <c r="Y228" s="218"/>
      <c r="Z228" s="218"/>
      <c r="AA228" s="218"/>
      <c r="AB228" s="218"/>
      <c r="AC228" s="218"/>
      <c r="AD228" s="218"/>
      <c r="AE228" s="218"/>
      <c r="AF228" s="218"/>
      <c r="AG228" s="218"/>
      <c r="AH228" s="218"/>
      <c r="AI228" s="218"/>
      <c r="AJ228" s="218"/>
      <c r="AK228" s="218"/>
      <c r="AL228" s="218"/>
      <c r="AM228" s="218"/>
      <c r="AN228" s="218"/>
      <c r="AO228" s="218"/>
      <c r="AP228" s="218"/>
      <c r="AQ228" s="218"/>
      <c r="AR228" s="218"/>
      <c r="AS228" s="11"/>
      <c r="AT228" s="11"/>
      <c r="AU228" s="11"/>
      <c r="AV228" s="218"/>
      <c r="AW228" s="218"/>
      <c r="AX228" s="218"/>
      <c r="AY228" s="218"/>
      <c r="AZ228" s="218"/>
      <c r="BA228" s="11"/>
      <c r="BB228" s="11"/>
      <c r="BC228" s="11"/>
      <c r="BD228" s="218"/>
      <c r="BH228" s="218"/>
      <c r="BI228" s="218"/>
      <c r="BJ228" s="218"/>
      <c r="BK228" s="218"/>
      <c r="BL228" s="218"/>
      <c r="BM228" s="218"/>
      <c r="BN228" s="218"/>
      <c r="BO228" s="218"/>
      <c r="BP228" s="218"/>
      <c r="BQ228" s="218"/>
      <c r="BR228" s="218"/>
      <c r="BS228" s="218"/>
      <c r="BT228" s="218"/>
      <c r="BU228" s="218"/>
      <c r="BV228" s="218"/>
      <c r="BW228" s="218"/>
      <c r="BX228" s="218"/>
      <c r="CB228" s="218"/>
      <c r="CF228" s="218"/>
      <c r="CG228" s="218"/>
      <c r="CH228" s="218"/>
      <c r="CI228" s="218"/>
      <c r="CJ228" s="218"/>
      <c r="CK228" s="65"/>
      <c r="CL228" s="65"/>
      <c r="CM228" s="65"/>
      <c r="CN228" s="231"/>
      <c r="CR228" s="218"/>
      <c r="CV228" s="218"/>
    </row>
    <row r="229" spans="2:100" s="10" customFormat="1" x14ac:dyDescent="0.25">
      <c r="B229" s="12"/>
      <c r="C229" s="12"/>
      <c r="D229" s="11"/>
      <c r="E229" s="11"/>
      <c r="F229" s="11"/>
      <c r="G229" s="11"/>
      <c r="H229" s="218"/>
      <c r="I229" s="11"/>
      <c r="J229" s="11"/>
      <c r="K229" s="11"/>
      <c r="L229" s="218"/>
      <c r="M229" s="11"/>
      <c r="N229" s="11"/>
      <c r="O229" s="11"/>
      <c r="P229" s="218"/>
      <c r="Q229" s="11"/>
      <c r="R229" s="11"/>
      <c r="S229" s="11"/>
      <c r="T229" s="218"/>
      <c r="U229" s="11"/>
      <c r="V229" s="11"/>
      <c r="W229" s="11"/>
      <c r="X229" s="218"/>
      <c r="Y229" s="218"/>
      <c r="Z229" s="218"/>
      <c r="AA229" s="218"/>
      <c r="AB229" s="218"/>
      <c r="AC229" s="218"/>
      <c r="AD229" s="218"/>
      <c r="AE229" s="218"/>
      <c r="AF229" s="218"/>
      <c r="AG229" s="218"/>
      <c r="AH229" s="218"/>
      <c r="AI229" s="218"/>
      <c r="AJ229" s="218"/>
      <c r="AK229" s="218"/>
      <c r="AL229" s="218"/>
      <c r="AM229" s="218"/>
      <c r="AN229" s="218"/>
      <c r="AO229" s="218"/>
      <c r="AP229" s="218"/>
      <c r="AQ229" s="218"/>
      <c r="AR229" s="218"/>
      <c r="AS229" s="11"/>
      <c r="AT229" s="11"/>
      <c r="AU229" s="11"/>
      <c r="AV229" s="218"/>
      <c r="AW229" s="218"/>
      <c r="AX229" s="218"/>
      <c r="AY229" s="218"/>
      <c r="AZ229" s="218"/>
      <c r="BA229" s="11"/>
      <c r="BB229" s="11"/>
      <c r="BC229" s="11"/>
      <c r="BD229" s="218"/>
      <c r="BH229" s="218"/>
      <c r="BI229" s="218"/>
      <c r="BJ229" s="218"/>
      <c r="BK229" s="218"/>
      <c r="BL229" s="218"/>
      <c r="BM229" s="218"/>
      <c r="BN229" s="218"/>
      <c r="BO229" s="218"/>
      <c r="BP229" s="218"/>
      <c r="BQ229" s="218"/>
      <c r="BR229" s="218"/>
      <c r="BS229" s="218"/>
      <c r="BT229" s="218"/>
      <c r="BU229" s="218"/>
      <c r="BV229" s="218"/>
      <c r="BW229" s="218"/>
      <c r="BX229" s="218"/>
      <c r="CB229" s="218"/>
      <c r="CF229" s="218"/>
      <c r="CG229" s="218"/>
      <c r="CH229" s="218"/>
      <c r="CI229" s="218"/>
      <c r="CJ229" s="218"/>
      <c r="CK229" s="65"/>
      <c r="CL229" s="65"/>
      <c r="CM229" s="65"/>
      <c r="CN229" s="231"/>
      <c r="CR229" s="218"/>
      <c r="CV229" s="218"/>
    </row>
    <row r="230" spans="2:100" s="10" customFormat="1" x14ac:dyDescent="0.25">
      <c r="B230" s="12"/>
      <c r="C230" s="12"/>
      <c r="D230" s="11"/>
      <c r="E230" s="11"/>
      <c r="F230" s="11"/>
      <c r="G230" s="11"/>
      <c r="H230" s="218"/>
      <c r="I230" s="11"/>
      <c r="J230" s="11"/>
      <c r="K230" s="11"/>
      <c r="L230" s="218"/>
      <c r="M230" s="11"/>
      <c r="N230" s="11"/>
      <c r="O230" s="11"/>
      <c r="P230" s="218"/>
      <c r="Q230" s="11"/>
      <c r="R230" s="11"/>
      <c r="S230" s="11"/>
      <c r="T230" s="218"/>
      <c r="U230" s="11"/>
      <c r="V230" s="11"/>
      <c r="W230" s="11"/>
      <c r="X230" s="218"/>
      <c r="Y230" s="218"/>
      <c r="Z230" s="218"/>
      <c r="AA230" s="218"/>
      <c r="AB230" s="218"/>
      <c r="AC230" s="218"/>
      <c r="AD230" s="218"/>
      <c r="AE230" s="218"/>
      <c r="AF230" s="218"/>
      <c r="AG230" s="218"/>
      <c r="AH230" s="218"/>
      <c r="AI230" s="218"/>
      <c r="AJ230" s="218"/>
      <c r="AK230" s="218"/>
      <c r="AL230" s="218"/>
      <c r="AM230" s="218"/>
      <c r="AN230" s="218"/>
      <c r="AO230" s="218"/>
      <c r="AP230" s="218"/>
      <c r="AQ230" s="218"/>
      <c r="AR230" s="218"/>
      <c r="AS230" s="11"/>
      <c r="AT230" s="11"/>
      <c r="AU230" s="11"/>
      <c r="AV230" s="218"/>
      <c r="AW230" s="218"/>
      <c r="AX230" s="218"/>
      <c r="AY230" s="218"/>
      <c r="AZ230" s="218"/>
      <c r="BA230" s="11"/>
      <c r="BB230" s="11"/>
      <c r="BC230" s="11"/>
      <c r="BD230" s="218"/>
      <c r="BH230" s="218"/>
      <c r="BI230" s="218"/>
      <c r="BJ230" s="218"/>
      <c r="BK230" s="218"/>
      <c r="BL230" s="218"/>
      <c r="BM230" s="218"/>
      <c r="BN230" s="218"/>
      <c r="BO230" s="218"/>
      <c r="BP230" s="218"/>
      <c r="BQ230" s="218"/>
      <c r="BR230" s="218"/>
      <c r="BS230" s="218"/>
      <c r="BT230" s="218"/>
      <c r="BU230" s="218"/>
      <c r="BV230" s="218"/>
      <c r="BW230" s="218"/>
      <c r="BX230" s="218"/>
      <c r="CB230" s="218"/>
      <c r="CF230" s="218"/>
      <c r="CG230" s="218"/>
      <c r="CH230" s="218"/>
      <c r="CI230" s="218"/>
      <c r="CJ230" s="218"/>
      <c r="CK230" s="65"/>
      <c r="CL230" s="65"/>
      <c r="CM230" s="65"/>
      <c r="CN230" s="231"/>
      <c r="CR230" s="218"/>
      <c r="CV230" s="218"/>
    </row>
    <row r="231" spans="2:100" s="10" customFormat="1" x14ac:dyDescent="0.25">
      <c r="B231" s="12"/>
      <c r="C231" s="12"/>
      <c r="D231" s="11"/>
      <c r="E231" s="11"/>
      <c r="F231" s="11"/>
      <c r="G231" s="11"/>
      <c r="H231" s="218"/>
      <c r="I231" s="11"/>
      <c r="J231" s="11"/>
      <c r="K231" s="11"/>
      <c r="L231" s="218"/>
      <c r="M231" s="11"/>
      <c r="N231" s="11"/>
      <c r="O231" s="11"/>
      <c r="P231" s="218"/>
      <c r="Q231" s="11"/>
      <c r="R231" s="11"/>
      <c r="S231" s="11"/>
      <c r="T231" s="218"/>
      <c r="U231" s="11"/>
      <c r="V231" s="11"/>
      <c r="W231" s="11"/>
      <c r="X231" s="218"/>
      <c r="Y231" s="218"/>
      <c r="Z231" s="218"/>
      <c r="AA231" s="218"/>
      <c r="AB231" s="218"/>
      <c r="AC231" s="218"/>
      <c r="AD231" s="218"/>
      <c r="AE231" s="218"/>
      <c r="AF231" s="218"/>
      <c r="AG231" s="218"/>
      <c r="AH231" s="218"/>
      <c r="AI231" s="218"/>
      <c r="AJ231" s="218"/>
      <c r="AK231" s="218"/>
      <c r="AL231" s="218"/>
      <c r="AM231" s="218"/>
      <c r="AN231" s="218"/>
      <c r="AO231" s="218"/>
      <c r="AP231" s="218"/>
      <c r="AQ231" s="218"/>
      <c r="AR231" s="218"/>
      <c r="AS231" s="11"/>
      <c r="AT231" s="11"/>
      <c r="AU231" s="11"/>
      <c r="AV231" s="218"/>
      <c r="AW231" s="218"/>
      <c r="AX231" s="218"/>
      <c r="AY231" s="218"/>
      <c r="AZ231" s="218"/>
      <c r="BA231" s="11"/>
      <c r="BB231" s="11"/>
      <c r="BC231" s="11"/>
      <c r="BD231" s="218"/>
      <c r="BH231" s="218"/>
      <c r="BI231" s="218"/>
      <c r="BJ231" s="218"/>
      <c r="BK231" s="218"/>
      <c r="BL231" s="218"/>
      <c r="BM231" s="218"/>
      <c r="BN231" s="218"/>
      <c r="BO231" s="218"/>
      <c r="BP231" s="218"/>
      <c r="BQ231" s="218"/>
      <c r="BR231" s="218"/>
      <c r="BS231" s="218"/>
      <c r="BT231" s="218"/>
      <c r="BU231" s="218"/>
      <c r="BV231" s="218"/>
      <c r="BW231" s="218"/>
      <c r="BX231" s="218"/>
      <c r="CB231" s="218"/>
      <c r="CF231" s="218"/>
      <c r="CG231" s="218"/>
      <c r="CH231" s="218"/>
      <c r="CI231" s="218"/>
      <c r="CJ231" s="218"/>
      <c r="CK231" s="65"/>
      <c r="CL231" s="65"/>
      <c r="CM231" s="65"/>
      <c r="CN231" s="231"/>
      <c r="CR231" s="218"/>
      <c r="CV231" s="218"/>
    </row>
    <row r="232" spans="2:100" s="10" customFormat="1" x14ac:dyDescent="0.25">
      <c r="B232" s="12"/>
      <c r="C232" s="12"/>
      <c r="D232" s="11"/>
      <c r="E232" s="11"/>
      <c r="F232" s="11"/>
      <c r="G232" s="11"/>
      <c r="H232" s="218"/>
      <c r="I232" s="11"/>
      <c r="J232" s="11"/>
      <c r="K232" s="11"/>
      <c r="L232" s="218"/>
      <c r="M232" s="11"/>
      <c r="N232" s="11"/>
      <c r="O232" s="11"/>
      <c r="P232" s="218"/>
      <c r="Q232" s="11"/>
      <c r="R232" s="11"/>
      <c r="S232" s="11"/>
      <c r="T232" s="218"/>
      <c r="U232" s="11"/>
      <c r="V232" s="11"/>
      <c r="W232" s="11"/>
      <c r="X232" s="218"/>
      <c r="Y232" s="218"/>
      <c r="Z232" s="218"/>
      <c r="AA232" s="218"/>
      <c r="AB232" s="218"/>
      <c r="AC232" s="218"/>
      <c r="AD232" s="218"/>
      <c r="AE232" s="218"/>
      <c r="AF232" s="218"/>
      <c r="AG232" s="218"/>
      <c r="AH232" s="218"/>
      <c r="AI232" s="218"/>
      <c r="AJ232" s="218"/>
      <c r="AK232" s="218"/>
      <c r="AL232" s="218"/>
      <c r="AM232" s="218"/>
      <c r="AN232" s="218"/>
      <c r="AO232" s="218"/>
      <c r="AP232" s="218"/>
      <c r="AQ232" s="218"/>
      <c r="AR232" s="218"/>
      <c r="AS232" s="11"/>
      <c r="AT232" s="11"/>
      <c r="AU232" s="11"/>
      <c r="AV232" s="218"/>
      <c r="AW232" s="218"/>
      <c r="AX232" s="218"/>
      <c r="AY232" s="218"/>
      <c r="AZ232" s="218"/>
      <c r="BA232" s="11"/>
      <c r="BB232" s="11"/>
      <c r="BC232" s="11"/>
      <c r="BD232" s="218"/>
      <c r="BH232" s="218"/>
      <c r="BI232" s="218"/>
      <c r="BJ232" s="218"/>
      <c r="BK232" s="218"/>
      <c r="BL232" s="218"/>
      <c r="BM232" s="218"/>
      <c r="BN232" s="218"/>
      <c r="BO232" s="218"/>
      <c r="BP232" s="218"/>
      <c r="BQ232" s="218"/>
      <c r="BR232" s="218"/>
      <c r="BS232" s="218"/>
      <c r="BT232" s="218"/>
      <c r="BU232" s="218"/>
      <c r="BV232" s="218"/>
      <c r="BW232" s="218"/>
      <c r="BX232" s="218"/>
      <c r="CB232" s="218"/>
      <c r="CF232" s="218"/>
      <c r="CG232" s="218"/>
      <c r="CH232" s="218"/>
      <c r="CI232" s="218"/>
      <c r="CJ232" s="218"/>
      <c r="CK232" s="65"/>
      <c r="CL232" s="65"/>
      <c r="CM232" s="65"/>
      <c r="CN232" s="231"/>
      <c r="CR232" s="218"/>
      <c r="CV232" s="218"/>
    </row>
    <row r="233" spans="2:100" s="10" customFormat="1" x14ac:dyDescent="0.25">
      <c r="B233" s="12"/>
      <c r="C233" s="12"/>
      <c r="D233" s="11"/>
      <c r="E233" s="11"/>
      <c r="F233" s="11"/>
      <c r="G233" s="11"/>
      <c r="H233" s="218"/>
      <c r="I233" s="11"/>
      <c r="J233" s="11"/>
      <c r="K233" s="11"/>
      <c r="L233" s="218"/>
      <c r="M233" s="11"/>
      <c r="N233" s="11"/>
      <c r="O233" s="11"/>
      <c r="P233" s="218"/>
      <c r="Q233" s="11"/>
      <c r="R233" s="11"/>
      <c r="S233" s="11"/>
      <c r="T233" s="218"/>
      <c r="U233" s="11"/>
      <c r="V233" s="11"/>
      <c r="W233" s="11"/>
      <c r="X233" s="218"/>
      <c r="Y233" s="218"/>
      <c r="Z233" s="218"/>
      <c r="AA233" s="218"/>
      <c r="AB233" s="218"/>
      <c r="AC233" s="218"/>
      <c r="AD233" s="218"/>
      <c r="AE233" s="218"/>
      <c r="AF233" s="218"/>
      <c r="AG233" s="218"/>
      <c r="AH233" s="218"/>
      <c r="AI233" s="218"/>
      <c r="AJ233" s="218"/>
      <c r="AK233" s="218"/>
      <c r="AL233" s="218"/>
      <c r="AM233" s="218"/>
      <c r="AN233" s="218"/>
      <c r="AO233" s="218"/>
      <c r="AP233" s="218"/>
      <c r="AQ233" s="218"/>
      <c r="AR233" s="218"/>
      <c r="AS233" s="11"/>
      <c r="AT233" s="11"/>
      <c r="AU233" s="11"/>
      <c r="AV233" s="218"/>
      <c r="AW233" s="218"/>
      <c r="AX233" s="218"/>
      <c r="AY233" s="218"/>
      <c r="AZ233" s="218"/>
      <c r="BA233" s="11"/>
      <c r="BB233" s="11"/>
      <c r="BC233" s="11"/>
      <c r="BD233" s="218"/>
      <c r="BH233" s="218"/>
      <c r="BI233" s="218"/>
      <c r="BJ233" s="218"/>
      <c r="BK233" s="218"/>
      <c r="BL233" s="218"/>
      <c r="BM233" s="218"/>
      <c r="BN233" s="218"/>
      <c r="BO233" s="218"/>
      <c r="BP233" s="218"/>
      <c r="BQ233" s="218"/>
      <c r="BR233" s="218"/>
      <c r="BS233" s="218"/>
      <c r="BT233" s="218"/>
      <c r="BU233" s="218"/>
      <c r="BV233" s="218"/>
      <c r="BW233" s="218"/>
      <c r="BX233" s="218"/>
      <c r="CB233" s="218"/>
      <c r="CF233" s="218"/>
      <c r="CG233" s="218"/>
      <c r="CH233" s="218"/>
      <c r="CI233" s="218"/>
      <c r="CJ233" s="218"/>
      <c r="CK233" s="65"/>
      <c r="CL233" s="65"/>
      <c r="CM233" s="65"/>
      <c r="CN233" s="231"/>
      <c r="CR233" s="218"/>
      <c r="CV233" s="218"/>
    </row>
    <row r="234" spans="2:100" s="10" customFormat="1" x14ac:dyDescent="0.25">
      <c r="B234" s="12"/>
      <c r="C234" s="12"/>
      <c r="D234" s="11"/>
      <c r="E234" s="11"/>
      <c r="F234" s="11"/>
      <c r="G234" s="11"/>
      <c r="H234" s="218"/>
      <c r="I234" s="11"/>
      <c r="J234" s="11"/>
      <c r="K234" s="11"/>
      <c r="L234" s="218"/>
      <c r="M234" s="11"/>
      <c r="N234" s="11"/>
      <c r="O234" s="11"/>
      <c r="P234" s="218"/>
      <c r="Q234" s="11"/>
      <c r="R234" s="11"/>
      <c r="S234" s="11"/>
      <c r="T234" s="218"/>
      <c r="U234" s="11"/>
      <c r="V234" s="11"/>
      <c r="W234" s="11"/>
      <c r="X234" s="218"/>
      <c r="Y234" s="218"/>
      <c r="Z234" s="218"/>
      <c r="AA234" s="218"/>
      <c r="AB234" s="218"/>
      <c r="AC234" s="218"/>
      <c r="AD234" s="218"/>
      <c r="AE234" s="218"/>
      <c r="AF234" s="218"/>
      <c r="AG234" s="218"/>
      <c r="AH234" s="218"/>
      <c r="AI234" s="218"/>
      <c r="AJ234" s="218"/>
      <c r="AK234" s="218"/>
      <c r="AL234" s="218"/>
      <c r="AM234" s="218"/>
      <c r="AN234" s="218"/>
      <c r="AO234" s="218"/>
      <c r="AP234" s="218"/>
      <c r="AQ234" s="218"/>
      <c r="AR234" s="218"/>
      <c r="AS234" s="11"/>
      <c r="AT234" s="11"/>
      <c r="AU234" s="11"/>
      <c r="AV234" s="218"/>
      <c r="AW234" s="218"/>
      <c r="AX234" s="218"/>
      <c r="AY234" s="218"/>
      <c r="AZ234" s="218"/>
      <c r="BA234" s="11"/>
      <c r="BB234" s="11"/>
      <c r="BC234" s="11"/>
      <c r="BD234" s="218"/>
      <c r="BH234" s="218"/>
      <c r="BI234" s="218"/>
      <c r="BJ234" s="218"/>
      <c r="BK234" s="218"/>
      <c r="BL234" s="218"/>
      <c r="BM234" s="218"/>
      <c r="BN234" s="218"/>
      <c r="BO234" s="218"/>
      <c r="BP234" s="218"/>
      <c r="BQ234" s="218"/>
      <c r="BR234" s="218"/>
      <c r="BS234" s="218"/>
      <c r="BT234" s="218"/>
      <c r="BU234" s="218"/>
      <c r="BV234" s="218"/>
      <c r="BW234" s="218"/>
      <c r="BX234" s="218"/>
      <c r="CB234" s="218"/>
      <c r="CF234" s="218"/>
      <c r="CG234" s="218"/>
      <c r="CH234" s="218"/>
      <c r="CI234" s="218"/>
      <c r="CJ234" s="218"/>
      <c r="CK234" s="65"/>
      <c r="CL234" s="65"/>
      <c r="CM234" s="65"/>
      <c r="CN234" s="231"/>
      <c r="CR234" s="218"/>
      <c r="CV234" s="218"/>
    </row>
    <row r="235" spans="2:100" s="10" customFormat="1" x14ac:dyDescent="0.25">
      <c r="B235" s="12"/>
      <c r="C235" s="12"/>
      <c r="D235" s="11"/>
      <c r="E235" s="11"/>
      <c r="F235" s="11"/>
      <c r="G235" s="11"/>
      <c r="H235" s="218"/>
      <c r="I235" s="11"/>
      <c r="J235" s="11"/>
      <c r="K235" s="11"/>
      <c r="L235" s="218"/>
      <c r="M235" s="11"/>
      <c r="N235" s="11"/>
      <c r="O235" s="11"/>
      <c r="P235" s="218"/>
      <c r="Q235" s="11"/>
      <c r="R235" s="11"/>
      <c r="S235" s="11"/>
      <c r="T235" s="218"/>
      <c r="U235" s="11"/>
      <c r="V235" s="11"/>
      <c r="W235" s="11"/>
      <c r="X235" s="218"/>
      <c r="Y235" s="218"/>
      <c r="Z235" s="218"/>
      <c r="AA235" s="218"/>
      <c r="AB235" s="218"/>
      <c r="AC235" s="218"/>
      <c r="AD235" s="218"/>
      <c r="AE235" s="218"/>
      <c r="AF235" s="218"/>
      <c r="AG235" s="218"/>
      <c r="AH235" s="218"/>
      <c r="AI235" s="218"/>
      <c r="AJ235" s="218"/>
      <c r="AK235" s="218"/>
      <c r="AL235" s="218"/>
      <c r="AM235" s="218"/>
      <c r="AN235" s="218"/>
      <c r="AO235" s="218"/>
      <c r="AP235" s="218"/>
      <c r="AQ235" s="218"/>
      <c r="AR235" s="218"/>
      <c r="AS235" s="11"/>
      <c r="AT235" s="11"/>
      <c r="AU235" s="11"/>
      <c r="AV235" s="218"/>
      <c r="AW235" s="218"/>
      <c r="AX235" s="218"/>
      <c r="AY235" s="218"/>
      <c r="AZ235" s="218"/>
      <c r="BA235" s="11"/>
      <c r="BB235" s="11"/>
      <c r="BC235" s="11"/>
      <c r="BD235" s="218"/>
      <c r="BH235" s="218"/>
      <c r="BI235" s="218"/>
      <c r="BJ235" s="218"/>
      <c r="BK235" s="218"/>
      <c r="BL235" s="218"/>
      <c r="BM235" s="218"/>
      <c r="BN235" s="218"/>
      <c r="BO235" s="218"/>
      <c r="BP235" s="218"/>
      <c r="BQ235" s="218"/>
      <c r="BR235" s="218"/>
      <c r="BS235" s="218"/>
      <c r="BT235" s="218"/>
      <c r="BU235" s="218"/>
      <c r="BV235" s="218"/>
      <c r="BW235" s="218"/>
      <c r="BX235" s="218"/>
      <c r="CB235" s="218"/>
      <c r="CF235" s="218"/>
      <c r="CG235" s="218"/>
      <c r="CH235" s="218"/>
      <c r="CI235" s="218"/>
      <c r="CJ235" s="218"/>
      <c r="CK235" s="65"/>
      <c r="CL235" s="65"/>
      <c r="CM235" s="65"/>
      <c r="CN235" s="231"/>
      <c r="CR235" s="218"/>
      <c r="CV235" s="218"/>
    </row>
    <row r="236" spans="2:100" s="10" customFormat="1" x14ac:dyDescent="0.25">
      <c r="B236" s="12"/>
      <c r="C236" s="12"/>
      <c r="D236" s="11"/>
      <c r="E236" s="11"/>
      <c r="F236" s="11"/>
      <c r="G236" s="11"/>
      <c r="H236" s="218"/>
      <c r="I236" s="11"/>
      <c r="J236" s="11"/>
      <c r="K236" s="11"/>
      <c r="L236" s="218"/>
      <c r="M236" s="11"/>
      <c r="N236" s="11"/>
      <c r="O236" s="11"/>
      <c r="P236" s="218"/>
      <c r="Q236" s="11"/>
      <c r="R236" s="11"/>
      <c r="S236" s="11"/>
      <c r="T236" s="218"/>
      <c r="U236" s="11"/>
      <c r="V236" s="11"/>
      <c r="W236" s="11"/>
      <c r="X236" s="218"/>
      <c r="Y236" s="218"/>
      <c r="Z236" s="218"/>
      <c r="AA236" s="218"/>
      <c r="AB236" s="218"/>
      <c r="AC236" s="218"/>
      <c r="AD236" s="218"/>
      <c r="AE236" s="218"/>
      <c r="AF236" s="218"/>
      <c r="AG236" s="218"/>
      <c r="AH236" s="218"/>
      <c r="AI236" s="218"/>
      <c r="AJ236" s="218"/>
      <c r="AK236" s="218"/>
      <c r="AL236" s="218"/>
      <c r="AM236" s="218"/>
      <c r="AN236" s="218"/>
      <c r="AO236" s="218"/>
      <c r="AP236" s="218"/>
      <c r="AQ236" s="218"/>
      <c r="AR236" s="218"/>
      <c r="AS236" s="11"/>
      <c r="AT236" s="11"/>
      <c r="AU236" s="11"/>
      <c r="AV236" s="218"/>
      <c r="AW236" s="218"/>
      <c r="AX236" s="218"/>
      <c r="AY236" s="218"/>
      <c r="AZ236" s="218"/>
      <c r="BA236" s="11"/>
      <c r="BB236" s="11"/>
      <c r="BC236" s="11"/>
      <c r="BD236" s="218"/>
      <c r="BH236" s="218"/>
      <c r="BI236" s="218"/>
      <c r="BJ236" s="218"/>
      <c r="BK236" s="218"/>
      <c r="BL236" s="218"/>
      <c r="BM236" s="218"/>
      <c r="BN236" s="218"/>
      <c r="BO236" s="218"/>
      <c r="BP236" s="218"/>
      <c r="BQ236" s="218"/>
      <c r="BR236" s="218"/>
      <c r="BS236" s="218"/>
      <c r="BT236" s="218"/>
      <c r="BU236" s="218"/>
      <c r="BV236" s="218"/>
      <c r="BW236" s="218"/>
      <c r="BX236" s="218"/>
      <c r="CB236" s="218"/>
      <c r="CF236" s="218"/>
      <c r="CG236" s="218"/>
      <c r="CH236" s="218"/>
      <c r="CI236" s="218"/>
      <c r="CJ236" s="218"/>
      <c r="CK236" s="65"/>
      <c r="CL236" s="65"/>
      <c r="CM236" s="65"/>
      <c r="CN236" s="231"/>
      <c r="CR236" s="218"/>
      <c r="CV236" s="218"/>
    </row>
    <row r="237" spans="2:100" s="10" customFormat="1" x14ac:dyDescent="0.25">
      <c r="B237" s="12"/>
      <c r="C237" s="12"/>
      <c r="D237" s="11"/>
      <c r="E237" s="11"/>
      <c r="F237" s="11"/>
      <c r="G237" s="11"/>
      <c r="H237" s="218"/>
      <c r="I237" s="11"/>
      <c r="J237" s="11"/>
      <c r="K237" s="11"/>
      <c r="L237" s="218"/>
      <c r="M237" s="11"/>
      <c r="N237" s="11"/>
      <c r="O237" s="11"/>
      <c r="P237" s="218"/>
      <c r="Q237" s="11"/>
      <c r="R237" s="11"/>
      <c r="S237" s="11"/>
      <c r="T237" s="218"/>
      <c r="U237" s="11"/>
      <c r="V237" s="11"/>
      <c r="W237" s="11"/>
      <c r="X237" s="218"/>
      <c r="Y237" s="218"/>
      <c r="Z237" s="218"/>
      <c r="AA237" s="218"/>
      <c r="AB237" s="218"/>
      <c r="AC237" s="218"/>
      <c r="AD237" s="218"/>
      <c r="AE237" s="218"/>
      <c r="AF237" s="218"/>
      <c r="AG237" s="218"/>
      <c r="AH237" s="218"/>
      <c r="AI237" s="218"/>
      <c r="AJ237" s="218"/>
      <c r="AK237" s="218"/>
      <c r="AL237" s="218"/>
      <c r="AM237" s="218"/>
      <c r="AN237" s="218"/>
      <c r="AO237" s="218"/>
      <c r="AP237" s="218"/>
      <c r="AQ237" s="218"/>
      <c r="AR237" s="218"/>
      <c r="AS237" s="11"/>
      <c r="AT237" s="11"/>
      <c r="AU237" s="11"/>
      <c r="AV237" s="218"/>
      <c r="AW237" s="218"/>
      <c r="AX237" s="218"/>
      <c r="AY237" s="218"/>
      <c r="AZ237" s="218"/>
      <c r="BA237" s="11"/>
      <c r="BB237" s="11"/>
      <c r="BC237" s="11"/>
      <c r="BD237" s="218"/>
      <c r="BH237" s="218"/>
      <c r="BI237" s="218"/>
      <c r="BJ237" s="218"/>
      <c r="BK237" s="218"/>
      <c r="BL237" s="218"/>
      <c r="BM237" s="218"/>
      <c r="BN237" s="218"/>
      <c r="BO237" s="218"/>
      <c r="BP237" s="218"/>
      <c r="BQ237" s="218"/>
      <c r="BR237" s="218"/>
      <c r="BS237" s="218"/>
      <c r="BT237" s="218"/>
      <c r="BU237" s="218"/>
      <c r="BV237" s="218"/>
      <c r="BW237" s="218"/>
      <c r="BX237" s="218"/>
      <c r="CB237" s="218"/>
      <c r="CF237" s="218"/>
      <c r="CG237" s="218"/>
      <c r="CH237" s="218"/>
      <c r="CI237" s="218"/>
      <c r="CJ237" s="218"/>
      <c r="CK237" s="65"/>
      <c r="CL237" s="65"/>
      <c r="CM237" s="65"/>
      <c r="CN237" s="231"/>
      <c r="CR237" s="218"/>
      <c r="CV237" s="218"/>
    </row>
    <row r="238" spans="2:100" s="10" customFormat="1" x14ac:dyDescent="0.25">
      <c r="B238" s="12"/>
      <c r="C238" s="12"/>
      <c r="D238" s="11"/>
      <c r="E238" s="11"/>
      <c r="F238" s="11"/>
      <c r="G238" s="11"/>
      <c r="H238" s="218"/>
      <c r="I238" s="11"/>
      <c r="J238" s="11"/>
      <c r="K238" s="11"/>
      <c r="L238" s="218"/>
      <c r="M238" s="11"/>
      <c r="N238" s="11"/>
      <c r="O238" s="11"/>
      <c r="P238" s="218"/>
      <c r="Q238" s="11"/>
      <c r="R238" s="11"/>
      <c r="S238" s="11"/>
      <c r="T238" s="218"/>
      <c r="U238" s="11"/>
      <c r="V238" s="11"/>
      <c r="W238" s="11"/>
      <c r="X238" s="218"/>
      <c r="Y238" s="218"/>
      <c r="Z238" s="218"/>
      <c r="AA238" s="218"/>
      <c r="AB238" s="218"/>
      <c r="AC238" s="218"/>
      <c r="AD238" s="218"/>
      <c r="AE238" s="218"/>
      <c r="AF238" s="218"/>
      <c r="AG238" s="218"/>
      <c r="AH238" s="218"/>
      <c r="AI238" s="218"/>
      <c r="AJ238" s="218"/>
      <c r="AK238" s="218"/>
      <c r="AL238" s="218"/>
      <c r="AM238" s="218"/>
      <c r="AN238" s="218"/>
      <c r="AO238" s="218"/>
      <c r="AP238" s="218"/>
      <c r="AQ238" s="218"/>
      <c r="AR238" s="218"/>
      <c r="AS238" s="11"/>
      <c r="AT238" s="11"/>
      <c r="AU238" s="11"/>
      <c r="AV238" s="218"/>
      <c r="AW238" s="218"/>
      <c r="AX238" s="218"/>
      <c r="AY238" s="218"/>
      <c r="AZ238" s="218"/>
      <c r="BA238" s="11"/>
      <c r="BB238" s="11"/>
      <c r="BC238" s="11"/>
      <c r="BD238" s="218"/>
      <c r="BH238" s="218"/>
      <c r="BI238" s="218"/>
      <c r="BJ238" s="218"/>
      <c r="BK238" s="218"/>
      <c r="BL238" s="218"/>
      <c r="BM238" s="218"/>
      <c r="BN238" s="218"/>
      <c r="BO238" s="218"/>
      <c r="BP238" s="218"/>
      <c r="BQ238" s="218"/>
      <c r="BR238" s="218"/>
      <c r="BS238" s="218"/>
      <c r="BT238" s="218"/>
      <c r="BU238" s="218"/>
      <c r="BV238" s="218"/>
      <c r="BW238" s="218"/>
      <c r="BX238" s="218"/>
      <c r="CB238" s="218"/>
      <c r="CF238" s="218"/>
      <c r="CG238" s="218"/>
      <c r="CH238" s="218"/>
      <c r="CI238" s="218"/>
      <c r="CJ238" s="218"/>
      <c r="CK238" s="65"/>
      <c r="CL238" s="65"/>
      <c r="CM238" s="65"/>
      <c r="CN238" s="231"/>
      <c r="CR238" s="218"/>
      <c r="CV238" s="218"/>
    </row>
    <row r="239" spans="2:100" s="10" customFormat="1" x14ac:dyDescent="0.25">
      <c r="B239" s="12"/>
      <c r="C239" s="12"/>
      <c r="D239" s="11"/>
      <c r="E239" s="11"/>
      <c r="F239" s="11"/>
      <c r="G239" s="11"/>
      <c r="H239" s="218"/>
      <c r="I239" s="11"/>
      <c r="J239" s="11"/>
      <c r="K239" s="11"/>
      <c r="L239" s="218"/>
      <c r="M239" s="11"/>
      <c r="N239" s="11"/>
      <c r="O239" s="11"/>
      <c r="P239" s="218"/>
      <c r="Q239" s="11"/>
      <c r="R239" s="11"/>
      <c r="S239" s="11"/>
      <c r="T239" s="218"/>
      <c r="U239" s="11"/>
      <c r="V239" s="11"/>
      <c r="W239" s="11"/>
      <c r="X239" s="218"/>
      <c r="Y239" s="218"/>
      <c r="Z239" s="218"/>
      <c r="AA239" s="218"/>
      <c r="AB239" s="218"/>
      <c r="AC239" s="218"/>
      <c r="AD239" s="218"/>
      <c r="AE239" s="218"/>
      <c r="AF239" s="218"/>
      <c r="AG239" s="218"/>
      <c r="AH239" s="218"/>
      <c r="AI239" s="218"/>
      <c r="AJ239" s="218"/>
      <c r="AK239" s="218"/>
      <c r="AL239" s="218"/>
      <c r="AM239" s="218"/>
      <c r="AN239" s="218"/>
      <c r="AO239" s="218"/>
      <c r="AP239" s="218"/>
      <c r="AQ239" s="218"/>
      <c r="AR239" s="218"/>
      <c r="AS239" s="11"/>
      <c r="AT239" s="11"/>
      <c r="AU239" s="11"/>
      <c r="AV239" s="218"/>
      <c r="AW239" s="218"/>
      <c r="AX239" s="218"/>
      <c r="AY239" s="218"/>
      <c r="AZ239" s="218"/>
      <c r="BA239" s="11"/>
      <c r="BB239" s="11"/>
      <c r="BC239" s="11"/>
      <c r="BD239" s="218"/>
      <c r="BH239" s="218"/>
      <c r="BI239" s="218"/>
      <c r="BJ239" s="218"/>
      <c r="BK239" s="218"/>
      <c r="BL239" s="218"/>
      <c r="BM239" s="218"/>
      <c r="BN239" s="218"/>
      <c r="BO239" s="218"/>
      <c r="BP239" s="218"/>
      <c r="BQ239" s="218"/>
      <c r="BR239" s="218"/>
      <c r="BS239" s="218"/>
      <c r="BT239" s="218"/>
      <c r="BU239" s="218"/>
      <c r="BV239" s="218"/>
      <c r="BW239" s="218"/>
      <c r="BX239" s="218"/>
      <c r="CB239" s="218"/>
      <c r="CF239" s="218"/>
      <c r="CG239" s="218"/>
      <c r="CH239" s="218"/>
      <c r="CI239" s="218"/>
      <c r="CJ239" s="218"/>
      <c r="CK239" s="65"/>
      <c r="CL239" s="65"/>
      <c r="CM239" s="65"/>
      <c r="CN239" s="231"/>
      <c r="CR239" s="218"/>
      <c r="CV239" s="218"/>
    </row>
    <row r="240" spans="2:100" s="10" customFormat="1" x14ac:dyDescent="0.25">
      <c r="B240" s="12"/>
      <c r="C240" s="12"/>
      <c r="D240" s="11"/>
      <c r="E240" s="11"/>
      <c r="F240" s="11"/>
      <c r="G240" s="11"/>
      <c r="H240" s="218"/>
      <c r="I240" s="11"/>
      <c r="J240" s="11"/>
      <c r="K240" s="11"/>
      <c r="L240" s="218"/>
      <c r="M240" s="11"/>
      <c r="N240" s="11"/>
      <c r="O240" s="11"/>
      <c r="P240" s="218"/>
      <c r="Q240" s="11"/>
      <c r="R240" s="11"/>
      <c r="S240" s="11"/>
      <c r="T240" s="218"/>
      <c r="U240" s="11"/>
      <c r="V240" s="11"/>
      <c r="W240" s="11"/>
      <c r="X240" s="218"/>
      <c r="Y240" s="218"/>
      <c r="Z240" s="218"/>
      <c r="AA240" s="218"/>
      <c r="AB240" s="218"/>
      <c r="AC240" s="218"/>
      <c r="AD240" s="218"/>
      <c r="AE240" s="218"/>
      <c r="AF240" s="218"/>
      <c r="AG240" s="218"/>
      <c r="AH240" s="218"/>
      <c r="AI240" s="218"/>
      <c r="AJ240" s="218"/>
      <c r="AK240" s="218"/>
      <c r="AL240" s="218"/>
      <c r="AM240" s="218"/>
      <c r="AN240" s="218"/>
      <c r="AO240" s="218"/>
      <c r="AP240" s="218"/>
      <c r="AQ240" s="218"/>
      <c r="AR240" s="218"/>
      <c r="AS240" s="11"/>
      <c r="AT240" s="11"/>
      <c r="AU240" s="11"/>
      <c r="AV240" s="218"/>
      <c r="AW240" s="218"/>
      <c r="AX240" s="218"/>
      <c r="AY240" s="218"/>
      <c r="AZ240" s="218"/>
      <c r="BA240" s="11"/>
      <c r="BB240" s="11"/>
      <c r="BC240" s="11"/>
      <c r="BD240" s="218"/>
      <c r="BH240" s="218"/>
      <c r="BI240" s="218"/>
      <c r="BJ240" s="218"/>
      <c r="BK240" s="218"/>
      <c r="BL240" s="218"/>
      <c r="BM240" s="218"/>
      <c r="BN240" s="218"/>
      <c r="BO240" s="218"/>
      <c r="BP240" s="218"/>
      <c r="BQ240" s="218"/>
      <c r="BR240" s="218"/>
      <c r="BS240" s="218"/>
      <c r="BT240" s="218"/>
      <c r="BU240" s="218"/>
      <c r="BV240" s="218"/>
      <c r="BW240" s="218"/>
      <c r="BX240" s="218"/>
      <c r="CB240" s="218"/>
      <c r="CF240" s="218"/>
      <c r="CG240" s="218"/>
      <c r="CH240" s="218"/>
      <c r="CI240" s="218"/>
      <c r="CJ240" s="218"/>
      <c r="CK240" s="65"/>
      <c r="CL240" s="65"/>
      <c r="CM240" s="65"/>
      <c r="CN240" s="231"/>
      <c r="CR240" s="218"/>
      <c r="CV240" s="218"/>
    </row>
    <row r="241" spans="2:100" s="10" customFormat="1" x14ac:dyDescent="0.25">
      <c r="B241" s="12"/>
      <c r="C241" s="12"/>
      <c r="D241" s="11"/>
      <c r="E241" s="11"/>
      <c r="F241" s="11"/>
      <c r="G241" s="11"/>
      <c r="H241" s="218"/>
      <c r="I241" s="11"/>
      <c r="J241" s="11"/>
      <c r="K241" s="11"/>
      <c r="L241" s="218"/>
      <c r="M241" s="11"/>
      <c r="N241" s="11"/>
      <c r="O241" s="11"/>
      <c r="P241" s="218"/>
      <c r="Q241" s="11"/>
      <c r="R241" s="11"/>
      <c r="S241" s="11"/>
      <c r="T241" s="218"/>
      <c r="U241" s="11"/>
      <c r="V241" s="11"/>
      <c r="W241" s="11"/>
      <c r="X241" s="218"/>
      <c r="Y241" s="218"/>
      <c r="Z241" s="218"/>
      <c r="AA241" s="218"/>
      <c r="AB241" s="218"/>
      <c r="AC241" s="218"/>
      <c r="AD241" s="218"/>
      <c r="AE241" s="218"/>
      <c r="AF241" s="218"/>
      <c r="AG241" s="218"/>
      <c r="AH241" s="218"/>
      <c r="AI241" s="218"/>
      <c r="AJ241" s="218"/>
      <c r="AK241" s="218"/>
      <c r="AL241" s="218"/>
      <c r="AM241" s="218"/>
      <c r="AN241" s="218"/>
      <c r="AO241" s="218"/>
      <c r="AP241" s="218"/>
      <c r="AQ241" s="218"/>
      <c r="AR241" s="218"/>
      <c r="AS241" s="11"/>
      <c r="AT241" s="11"/>
      <c r="AU241" s="11"/>
      <c r="AV241" s="218"/>
      <c r="AW241" s="218"/>
      <c r="AX241" s="218"/>
      <c r="AY241" s="218"/>
      <c r="AZ241" s="218"/>
      <c r="BA241" s="11"/>
      <c r="BB241" s="11"/>
      <c r="BC241" s="11"/>
      <c r="BD241" s="218"/>
      <c r="BH241" s="218"/>
      <c r="BI241" s="218"/>
      <c r="BJ241" s="218"/>
      <c r="BK241" s="218"/>
      <c r="BL241" s="218"/>
      <c r="BM241" s="218"/>
      <c r="BN241" s="218"/>
      <c r="BO241" s="218"/>
      <c r="BP241" s="218"/>
      <c r="BQ241" s="218"/>
      <c r="BR241" s="218"/>
      <c r="BS241" s="218"/>
      <c r="BT241" s="218"/>
      <c r="BU241" s="218"/>
      <c r="BV241" s="218"/>
      <c r="BW241" s="218"/>
      <c r="BX241" s="218"/>
      <c r="CB241" s="218"/>
      <c r="CF241" s="218"/>
      <c r="CG241" s="218"/>
      <c r="CH241" s="218"/>
      <c r="CI241" s="218"/>
      <c r="CJ241" s="218"/>
      <c r="CK241" s="65"/>
      <c r="CL241" s="65"/>
      <c r="CM241" s="65"/>
      <c r="CN241" s="231"/>
      <c r="CR241" s="218"/>
      <c r="CV241" s="218"/>
    </row>
    <row r="242" spans="2:100" s="10" customFormat="1" x14ac:dyDescent="0.25">
      <c r="B242" s="12"/>
      <c r="C242" s="12"/>
      <c r="D242" s="11"/>
      <c r="E242" s="11"/>
      <c r="F242" s="11"/>
      <c r="G242" s="11"/>
      <c r="H242" s="218"/>
      <c r="I242" s="11"/>
      <c r="J242" s="11"/>
      <c r="K242" s="11"/>
      <c r="L242" s="218"/>
      <c r="M242" s="11"/>
      <c r="N242" s="11"/>
      <c r="O242" s="11"/>
      <c r="P242" s="218"/>
      <c r="Q242" s="11"/>
      <c r="R242" s="11"/>
      <c r="S242" s="11"/>
      <c r="T242" s="218"/>
      <c r="U242" s="11"/>
      <c r="V242" s="11"/>
      <c r="W242" s="11"/>
      <c r="X242" s="218"/>
      <c r="Y242" s="218"/>
      <c r="Z242" s="218"/>
      <c r="AA242" s="218"/>
      <c r="AB242" s="218"/>
      <c r="AC242" s="218"/>
      <c r="AD242" s="218"/>
      <c r="AE242" s="218"/>
      <c r="AF242" s="218"/>
      <c r="AG242" s="218"/>
      <c r="AH242" s="218"/>
      <c r="AI242" s="218"/>
      <c r="AJ242" s="218"/>
      <c r="AK242" s="218"/>
      <c r="AL242" s="218"/>
      <c r="AM242" s="218"/>
      <c r="AN242" s="218"/>
      <c r="AO242" s="218"/>
      <c r="AP242" s="218"/>
      <c r="AQ242" s="218"/>
      <c r="AR242" s="218"/>
      <c r="AS242" s="11"/>
      <c r="AT242" s="11"/>
      <c r="AU242" s="11"/>
      <c r="AV242" s="218"/>
      <c r="AW242" s="218"/>
      <c r="AX242" s="218"/>
      <c r="AY242" s="218"/>
      <c r="AZ242" s="218"/>
      <c r="BA242" s="11"/>
      <c r="BB242" s="11"/>
      <c r="BC242" s="11"/>
      <c r="BD242" s="218"/>
      <c r="BH242" s="218"/>
      <c r="BI242" s="218"/>
      <c r="BJ242" s="218"/>
      <c r="BK242" s="218"/>
      <c r="BL242" s="218"/>
      <c r="BM242" s="218"/>
      <c r="BN242" s="218"/>
      <c r="BO242" s="218"/>
      <c r="BP242" s="218"/>
      <c r="BQ242" s="218"/>
      <c r="BR242" s="218"/>
      <c r="BS242" s="218"/>
      <c r="BT242" s="218"/>
      <c r="BU242" s="218"/>
      <c r="BV242" s="218"/>
      <c r="BW242" s="218"/>
      <c r="BX242" s="218"/>
      <c r="CB242" s="218"/>
      <c r="CF242" s="218"/>
      <c r="CG242" s="218"/>
      <c r="CH242" s="218"/>
      <c r="CI242" s="218"/>
      <c r="CJ242" s="218"/>
      <c r="CK242" s="65"/>
      <c r="CL242" s="65"/>
      <c r="CM242" s="65"/>
      <c r="CN242" s="231"/>
      <c r="CR242" s="218"/>
      <c r="CV242" s="218"/>
    </row>
    <row r="243" spans="2:100" s="10" customFormat="1" x14ac:dyDescent="0.25">
      <c r="B243" s="12"/>
      <c r="C243" s="12"/>
      <c r="D243" s="11"/>
      <c r="E243" s="11"/>
      <c r="F243" s="11"/>
      <c r="G243" s="11"/>
      <c r="H243" s="218"/>
      <c r="I243" s="11"/>
      <c r="J243" s="11"/>
      <c r="K243" s="11"/>
      <c r="L243" s="218"/>
      <c r="M243" s="11"/>
      <c r="N243" s="11"/>
      <c r="O243" s="11"/>
      <c r="P243" s="218"/>
      <c r="Q243" s="11"/>
      <c r="R243" s="11"/>
      <c r="S243" s="11"/>
      <c r="T243" s="218"/>
      <c r="U243" s="11"/>
      <c r="V243" s="11"/>
      <c r="W243" s="11"/>
      <c r="X243" s="218"/>
      <c r="Y243" s="218"/>
      <c r="Z243" s="218"/>
      <c r="AA243" s="218"/>
      <c r="AB243" s="218"/>
      <c r="AC243" s="218"/>
      <c r="AD243" s="218"/>
      <c r="AE243" s="218"/>
      <c r="AF243" s="218"/>
      <c r="AG243" s="218"/>
      <c r="AH243" s="218"/>
      <c r="AI243" s="218"/>
      <c r="AJ243" s="218"/>
      <c r="AK243" s="218"/>
      <c r="AL243" s="218"/>
      <c r="AM243" s="218"/>
      <c r="AN243" s="218"/>
      <c r="AO243" s="218"/>
      <c r="AP243" s="218"/>
      <c r="AQ243" s="218"/>
      <c r="AR243" s="218"/>
      <c r="AS243" s="11"/>
      <c r="AT243" s="11"/>
      <c r="AU243" s="11"/>
      <c r="AV243" s="218"/>
      <c r="AW243" s="218"/>
      <c r="AX243" s="218"/>
      <c r="AY243" s="218"/>
      <c r="AZ243" s="218"/>
      <c r="BA243" s="11"/>
      <c r="BB243" s="11"/>
      <c r="BC243" s="11"/>
      <c r="BD243" s="218"/>
      <c r="BH243" s="218"/>
      <c r="BI243" s="218"/>
      <c r="BJ243" s="218"/>
      <c r="BK243" s="218"/>
      <c r="BL243" s="218"/>
      <c r="BM243" s="218"/>
      <c r="BN243" s="218"/>
      <c r="BO243" s="218"/>
      <c r="BP243" s="218"/>
      <c r="BQ243" s="218"/>
      <c r="BR243" s="218"/>
      <c r="BS243" s="218"/>
      <c r="BT243" s="218"/>
      <c r="BU243" s="218"/>
      <c r="BV243" s="218"/>
      <c r="BW243" s="218"/>
      <c r="BX243" s="218"/>
      <c r="CB243" s="218"/>
      <c r="CF243" s="218"/>
      <c r="CG243" s="218"/>
      <c r="CH243" s="218"/>
      <c r="CI243" s="218"/>
      <c r="CJ243" s="218"/>
      <c r="CK243" s="65"/>
      <c r="CL243" s="65"/>
      <c r="CM243" s="65"/>
      <c r="CN243" s="231"/>
      <c r="CR243" s="218"/>
      <c r="CV243" s="218"/>
    </row>
    <row r="244" spans="2:100" s="10" customFormat="1" x14ac:dyDescent="0.25">
      <c r="B244" s="12"/>
      <c r="C244" s="12"/>
      <c r="D244" s="11"/>
      <c r="E244" s="11"/>
      <c r="F244" s="11"/>
      <c r="G244" s="11"/>
      <c r="H244" s="218"/>
      <c r="I244" s="11"/>
      <c r="J244" s="11"/>
      <c r="K244" s="11"/>
      <c r="L244" s="218"/>
      <c r="M244" s="11"/>
      <c r="N244" s="11"/>
      <c r="O244" s="11"/>
      <c r="P244" s="218"/>
      <c r="Q244" s="11"/>
      <c r="R244" s="11"/>
      <c r="S244" s="11"/>
      <c r="T244" s="218"/>
      <c r="U244" s="11"/>
      <c r="V244" s="11"/>
      <c r="W244" s="11"/>
      <c r="X244" s="218"/>
      <c r="Y244" s="218"/>
      <c r="Z244" s="218"/>
      <c r="AA244" s="218"/>
      <c r="AB244" s="218"/>
      <c r="AC244" s="218"/>
      <c r="AD244" s="218"/>
      <c r="AE244" s="218"/>
      <c r="AF244" s="218"/>
      <c r="AG244" s="218"/>
      <c r="AH244" s="218"/>
      <c r="AI244" s="218"/>
      <c r="AJ244" s="218"/>
      <c r="AK244" s="218"/>
      <c r="AL244" s="218"/>
      <c r="AM244" s="218"/>
      <c r="AN244" s="218"/>
      <c r="AO244" s="218"/>
      <c r="AP244" s="218"/>
      <c r="AQ244" s="218"/>
      <c r="AR244" s="218"/>
      <c r="AS244" s="11"/>
      <c r="AT244" s="11"/>
      <c r="AU244" s="11"/>
      <c r="AV244" s="218"/>
      <c r="AW244" s="218"/>
      <c r="AX244" s="218"/>
      <c r="AY244" s="218"/>
      <c r="AZ244" s="218"/>
      <c r="BA244" s="11"/>
      <c r="BB244" s="11"/>
      <c r="BC244" s="11"/>
      <c r="BD244" s="218"/>
      <c r="BH244" s="218"/>
      <c r="BI244" s="218"/>
      <c r="BJ244" s="218"/>
      <c r="BK244" s="218"/>
      <c r="BL244" s="218"/>
      <c r="BM244" s="218"/>
      <c r="BN244" s="218"/>
      <c r="BO244" s="218"/>
      <c r="BP244" s="218"/>
      <c r="BQ244" s="218"/>
      <c r="BR244" s="218"/>
      <c r="BS244" s="218"/>
      <c r="BT244" s="218"/>
      <c r="BU244" s="218"/>
      <c r="BV244" s="218"/>
      <c r="BW244" s="218"/>
      <c r="BX244" s="218"/>
      <c r="CB244" s="218"/>
      <c r="CF244" s="218"/>
      <c r="CG244" s="218"/>
      <c r="CH244" s="218"/>
      <c r="CI244" s="218"/>
      <c r="CJ244" s="218"/>
      <c r="CK244" s="65"/>
      <c r="CL244" s="65"/>
      <c r="CM244" s="65"/>
      <c r="CN244" s="231"/>
      <c r="CR244" s="218"/>
      <c r="CV244" s="218"/>
    </row>
    <row r="245" spans="2:100" s="10" customFormat="1" x14ac:dyDescent="0.25">
      <c r="B245" s="12"/>
      <c r="C245" s="12"/>
      <c r="D245" s="11"/>
      <c r="E245" s="11"/>
      <c r="F245" s="11"/>
      <c r="G245" s="11"/>
      <c r="H245" s="218"/>
      <c r="I245" s="11"/>
      <c r="J245" s="11"/>
      <c r="K245" s="11"/>
      <c r="L245" s="218"/>
      <c r="M245" s="11"/>
      <c r="N245" s="11"/>
      <c r="O245" s="11"/>
      <c r="P245" s="218"/>
      <c r="Q245" s="11"/>
      <c r="R245" s="11"/>
      <c r="S245" s="11"/>
      <c r="T245" s="218"/>
      <c r="U245" s="11"/>
      <c r="V245" s="11"/>
      <c r="W245" s="11"/>
      <c r="X245" s="218"/>
      <c r="Y245" s="218"/>
      <c r="Z245" s="218"/>
      <c r="AA245" s="218"/>
      <c r="AB245" s="218"/>
      <c r="AC245" s="218"/>
      <c r="AD245" s="218"/>
      <c r="AE245" s="218"/>
      <c r="AF245" s="218"/>
      <c r="AG245" s="218"/>
      <c r="AH245" s="218"/>
      <c r="AI245" s="218"/>
      <c r="AJ245" s="218"/>
      <c r="AK245" s="218"/>
      <c r="AL245" s="218"/>
      <c r="AM245" s="218"/>
      <c r="AN245" s="218"/>
      <c r="AO245" s="218"/>
      <c r="AP245" s="218"/>
      <c r="AQ245" s="218"/>
      <c r="AR245" s="218"/>
      <c r="AS245" s="11"/>
      <c r="AT245" s="11"/>
      <c r="AU245" s="11"/>
      <c r="AV245" s="218"/>
      <c r="AW245" s="218"/>
      <c r="AX245" s="218"/>
      <c r="AY245" s="218"/>
      <c r="AZ245" s="218"/>
      <c r="BA245" s="11"/>
      <c r="BB245" s="11"/>
      <c r="BC245" s="11"/>
      <c r="BD245" s="218"/>
      <c r="BH245" s="218"/>
      <c r="BI245" s="218"/>
      <c r="BJ245" s="218"/>
      <c r="BK245" s="218"/>
      <c r="BL245" s="218"/>
      <c r="BM245" s="218"/>
      <c r="BN245" s="218"/>
      <c r="BO245" s="218"/>
      <c r="BP245" s="218"/>
      <c r="BQ245" s="218"/>
      <c r="BR245" s="218"/>
      <c r="BS245" s="218"/>
      <c r="BT245" s="218"/>
      <c r="BU245" s="218"/>
      <c r="BV245" s="218"/>
      <c r="BW245" s="218"/>
      <c r="BX245" s="218"/>
      <c r="CB245" s="218"/>
      <c r="CF245" s="218"/>
      <c r="CG245" s="218"/>
      <c r="CH245" s="218"/>
      <c r="CI245" s="218"/>
      <c r="CJ245" s="218"/>
      <c r="CK245" s="65"/>
      <c r="CL245" s="65"/>
      <c r="CM245" s="65"/>
      <c r="CN245" s="231"/>
      <c r="CR245" s="218"/>
      <c r="CV245" s="218"/>
    </row>
    <row r="246" spans="2:100" s="10" customFormat="1" x14ac:dyDescent="0.25">
      <c r="B246" s="12"/>
      <c r="C246" s="12"/>
      <c r="D246" s="11"/>
      <c r="E246" s="11"/>
      <c r="F246" s="11"/>
      <c r="G246" s="11"/>
      <c r="H246" s="218"/>
      <c r="I246" s="11"/>
      <c r="J246" s="11"/>
      <c r="K246" s="11"/>
      <c r="L246" s="218"/>
      <c r="M246" s="11"/>
      <c r="N246" s="11"/>
      <c r="O246" s="11"/>
      <c r="P246" s="218"/>
      <c r="Q246" s="11"/>
      <c r="R246" s="11"/>
      <c r="S246" s="11"/>
      <c r="T246" s="218"/>
      <c r="U246" s="11"/>
      <c r="V246" s="11"/>
      <c r="W246" s="11"/>
      <c r="X246" s="218"/>
      <c r="Y246" s="218"/>
      <c r="Z246" s="218"/>
      <c r="AA246" s="218"/>
      <c r="AB246" s="218"/>
      <c r="AC246" s="218"/>
      <c r="AD246" s="218"/>
      <c r="AE246" s="218"/>
      <c r="AF246" s="218"/>
      <c r="AG246" s="218"/>
      <c r="AH246" s="218"/>
      <c r="AI246" s="218"/>
      <c r="AJ246" s="218"/>
      <c r="AK246" s="218"/>
      <c r="AL246" s="218"/>
      <c r="AM246" s="218"/>
      <c r="AN246" s="218"/>
      <c r="AO246" s="218"/>
      <c r="AP246" s="218"/>
      <c r="AQ246" s="218"/>
      <c r="AR246" s="218"/>
      <c r="AS246" s="11"/>
      <c r="AT246" s="11"/>
      <c r="AU246" s="11"/>
      <c r="AV246" s="218"/>
      <c r="AW246" s="218"/>
      <c r="AX246" s="218"/>
      <c r="AY246" s="218"/>
      <c r="AZ246" s="218"/>
      <c r="BA246" s="11"/>
      <c r="BB246" s="11"/>
      <c r="BC246" s="11"/>
      <c r="BD246" s="218"/>
      <c r="BH246" s="218"/>
      <c r="BI246" s="218"/>
      <c r="BJ246" s="218"/>
      <c r="BK246" s="218"/>
      <c r="BL246" s="218"/>
      <c r="BM246" s="218"/>
      <c r="BN246" s="218"/>
      <c r="BO246" s="218"/>
      <c r="BP246" s="218"/>
      <c r="BQ246" s="218"/>
      <c r="BR246" s="218"/>
      <c r="BS246" s="218"/>
      <c r="BT246" s="218"/>
      <c r="BU246" s="218"/>
      <c r="BV246" s="218"/>
      <c r="BW246" s="218"/>
      <c r="BX246" s="218"/>
      <c r="CB246" s="218"/>
      <c r="CF246" s="218"/>
      <c r="CG246" s="218"/>
      <c r="CH246" s="218"/>
      <c r="CI246" s="218"/>
      <c r="CJ246" s="218"/>
      <c r="CK246" s="65"/>
      <c r="CL246" s="65"/>
      <c r="CM246" s="65"/>
      <c r="CN246" s="231"/>
      <c r="CR246" s="218"/>
      <c r="CV246" s="218"/>
    </row>
    <row r="247" spans="2:100" s="10" customFormat="1" x14ac:dyDescent="0.25">
      <c r="B247" s="12"/>
      <c r="C247" s="12"/>
      <c r="D247" s="11"/>
      <c r="E247" s="11"/>
      <c r="F247" s="11"/>
      <c r="G247" s="11"/>
      <c r="H247" s="218"/>
      <c r="I247" s="11"/>
      <c r="J247" s="11"/>
      <c r="K247" s="11"/>
      <c r="L247" s="218"/>
      <c r="M247" s="11"/>
      <c r="N247" s="11"/>
      <c r="O247" s="11"/>
      <c r="P247" s="218"/>
      <c r="Q247" s="11"/>
      <c r="R247" s="11"/>
      <c r="S247" s="11"/>
      <c r="T247" s="218"/>
      <c r="U247" s="11"/>
      <c r="V247" s="11"/>
      <c r="W247" s="11"/>
      <c r="X247" s="218"/>
      <c r="Y247" s="218"/>
      <c r="Z247" s="218"/>
      <c r="AA247" s="218"/>
      <c r="AB247" s="218"/>
      <c r="AC247" s="218"/>
      <c r="AD247" s="218"/>
      <c r="AE247" s="218"/>
      <c r="AF247" s="218"/>
      <c r="AG247" s="218"/>
      <c r="AH247" s="218"/>
      <c r="AI247" s="218"/>
      <c r="AJ247" s="218"/>
      <c r="AK247" s="218"/>
      <c r="AL247" s="218"/>
      <c r="AM247" s="218"/>
      <c r="AN247" s="218"/>
      <c r="AO247" s="218"/>
      <c r="AP247" s="218"/>
      <c r="AQ247" s="218"/>
      <c r="AR247" s="218"/>
      <c r="AS247" s="11"/>
      <c r="AT247" s="11"/>
      <c r="AU247" s="11"/>
      <c r="AV247" s="218"/>
      <c r="AW247" s="218"/>
      <c r="AX247" s="218"/>
      <c r="AY247" s="218"/>
      <c r="AZ247" s="218"/>
      <c r="BA247" s="11"/>
      <c r="BB247" s="11"/>
      <c r="BC247" s="11"/>
      <c r="BD247" s="218"/>
      <c r="BH247" s="218"/>
      <c r="BI247" s="218"/>
      <c r="BJ247" s="218"/>
      <c r="BK247" s="218"/>
      <c r="BL247" s="218"/>
      <c r="BM247" s="218"/>
      <c r="BN247" s="218"/>
      <c r="BO247" s="218"/>
      <c r="BP247" s="218"/>
      <c r="BQ247" s="218"/>
      <c r="BR247" s="218"/>
      <c r="BS247" s="218"/>
      <c r="BT247" s="218"/>
      <c r="BU247" s="218"/>
      <c r="BV247" s="218"/>
      <c r="BW247" s="218"/>
      <c r="BX247" s="218"/>
      <c r="CB247" s="218"/>
      <c r="CF247" s="218"/>
      <c r="CG247" s="218"/>
      <c r="CH247" s="218"/>
      <c r="CI247" s="218"/>
      <c r="CJ247" s="218"/>
      <c r="CK247" s="65"/>
      <c r="CL247" s="65"/>
      <c r="CM247" s="65"/>
      <c r="CN247" s="231"/>
      <c r="CR247" s="218"/>
      <c r="CV247" s="218"/>
    </row>
    <row r="248" spans="2:100" s="10" customFormat="1" x14ac:dyDescent="0.25">
      <c r="B248" s="12"/>
      <c r="C248" s="12"/>
      <c r="D248" s="11"/>
      <c r="E248" s="11"/>
      <c r="F248" s="11"/>
      <c r="G248" s="11"/>
      <c r="H248" s="218"/>
      <c r="I248" s="11"/>
      <c r="J248" s="11"/>
      <c r="K248" s="11"/>
      <c r="L248" s="218"/>
      <c r="M248" s="11"/>
      <c r="N248" s="11"/>
      <c r="O248" s="11"/>
      <c r="P248" s="218"/>
      <c r="Q248" s="11"/>
      <c r="R248" s="11"/>
      <c r="S248" s="11"/>
      <c r="T248" s="218"/>
      <c r="U248" s="11"/>
      <c r="V248" s="11"/>
      <c r="W248" s="11"/>
      <c r="X248" s="218"/>
      <c r="Y248" s="218"/>
      <c r="Z248" s="218"/>
      <c r="AA248" s="218"/>
      <c r="AB248" s="218"/>
      <c r="AC248" s="218"/>
      <c r="AD248" s="218"/>
      <c r="AE248" s="218"/>
      <c r="AF248" s="218"/>
      <c r="AG248" s="218"/>
      <c r="AH248" s="218"/>
      <c r="AI248" s="218"/>
      <c r="AJ248" s="218"/>
      <c r="AK248" s="218"/>
      <c r="AL248" s="218"/>
      <c r="AM248" s="218"/>
      <c r="AN248" s="218"/>
      <c r="AO248" s="218"/>
      <c r="AP248" s="218"/>
      <c r="AQ248" s="218"/>
      <c r="AR248" s="218"/>
      <c r="AS248" s="11"/>
      <c r="AT248" s="11"/>
      <c r="AU248" s="11"/>
      <c r="AV248" s="218"/>
      <c r="AW248" s="218"/>
      <c r="AX248" s="218"/>
      <c r="AY248" s="218"/>
      <c r="AZ248" s="218"/>
      <c r="BA248" s="11"/>
      <c r="BB248" s="11"/>
      <c r="BC248" s="11"/>
      <c r="BD248" s="218"/>
      <c r="BH248" s="218"/>
      <c r="BI248" s="218"/>
      <c r="BJ248" s="218"/>
      <c r="BK248" s="218"/>
      <c r="BL248" s="218"/>
      <c r="BM248" s="218"/>
      <c r="BN248" s="218"/>
      <c r="BO248" s="218"/>
      <c r="BP248" s="218"/>
      <c r="BQ248" s="218"/>
      <c r="BR248" s="218"/>
      <c r="BS248" s="218"/>
      <c r="BT248" s="218"/>
      <c r="BU248" s="218"/>
      <c r="BV248" s="218"/>
      <c r="BW248" s="218"/>
      <c r="BX248" s="218"/>
      <c r="CB248" s="218"/>
      <c r="CF248" s="218"/>
      <c r="CG248" s="218"/>
      <c r="CH248" s="218"/>
      <c r="CI248" s="218"/>
      <c r="CJ248" s="218"/>
      <c r="CK248" s="65"/>
      <c r="CL248" s="65"/>
      <c r="CM248" s="65"/>
      <c r="CN248" s="231"/>
      <c r="CR248" s="218"/>
      <c r="CV248" s="218"/>
    </row>
    <row r="249" spans="2:100" s="10" customFormat="1" x14ac:dyDescent="0.25">
      <c r="B249" s="12"/>
      <c r="C249" s="12"/>
      <c r="D249" s="11"/>
      <c r="E249" s="11"/>
      <c r="F249" s="11"/>
      <c r="G249" s="11"/>
      <c r="H249" s="218"/>
      <c r="I249" s="11"/>
      <c r="J249" s="11"/>
      <c r="K249" s="11"/>
      <c r="L249" s="218"/>
      <c r="M249" s="11"/>
      <c r="N249" s="11"/>
      <c r="O249" s="11"/>
      <c r="P249" s="218"/>
      <c r="Q249" s="11"/>
      <c r="R249" s="11"/>
      <c r="S249" s="11"/>
      <c r="T249" s="218"/>
      <c r="U249" s="11"/>
      <c r="V249" s="11"/>
      <c r="W249" s="11"/>
      <c r="X249" s="218"/>
      <c r="Y249" s="218"/>
      <c r="Z249" s="218"/>
      <c r="AA249" s="218"/>
      <c r="AB249" s="218"/>
      <c r="AC249" s="218"/>
      <c r="AD249" s="218"/>
      <c r="AE249" s="218"/>
      <c r="AF249" s="218"/>
      <c r="AG249" s="218"/>
      <c r="AH249" s="218"/>
      <c r="AI249" s="218"/>
      <c r="AJ249" s="218"/>
      <c r="AK249" s="218"/>
      <c r="AL249" s="218"/>
      <c r="AM249" s="218"/>
      <c r="AN249" s="218"/>
      <c r="AO249" s="218"/>
      <c r="AP249" s="218"/>
      <c r="AQ249" s="218"/>
      <c r="AR249" s="218"/>
      <c r="AS249" s="11"/>
      <c r="AT249" s="11"/>
      <c r="AU249" s="11"/>
      <c r="AV249" s="218"/>
      <c r="AW249" s="218"/>
      <c r="AX249" s="218"/>
      <c r="AY249" s="218"/>
      <c r="AZ249" s="218"/>
      <c r="BA249" s="11"/>
      <c r="BB249" s="11"/>
      <c r="BC249" s="11"/>
      <c r="BD249" s="218"/>
      <c r="BH249" s="218"/>
      <c r="BI249" s="218"/>
      <c r="BJ249" s="218"/>
      <c r="BK249" s="218"/>
      <c r="BL249" s="218"/>
      <c r="BM249" s="218"/>
      <c r="BN249" s="218"/>
      <c r="BO249" s="218"/>
      <c r="BP249" s="218"/>
      <c r="BQ249" s="218"/>
      <c r="BR249" s="218"/>
      <c r="BS249" s="218"/>
      <c r="BT249" s="218"/>
      <c r="BU249" s="218"/>
      <c r="BV249" s="218"/>
      <c r="BW249" s="218"/>
      <c r="BX249" s="218"/>
      <c r="CB249" s="218"/>
      <c r="CF249" s="218"/>
      <c r="CG249" s="218"/>
      <c r="CH249" s="218"/>
      <c r="CI249" s="218"/>
      <c r="CJ249" s="218"/>
      <c r="CK249" s="65"/>
      <c r="CL249" s="65"/>
      <c r="CM249" s="65"/>
      <c r="CN249" s="231"/>
      <c r="CR249" s="218"/>
      <c r="CV249" s="218"/>
    </row>
    <row r="250" spans="2:100" s="10" customFormat="1" x14ac:dyDescent="0.25">
      <c r="B250" s="12"/>
      <c r="C250" s="12"/>
      <c r="D250" s="11"/>
      <c r="E250" s="11"/>
      <c r="F250" s="11"/>
      <c r="G250" s="11"/>
      <c r="H250" s="218"/>
      <c r="I250" s="11"/>
      <c r="J250" s="11"/>
      <c r="K250" s="11"/>
      <c r="L250" s="218"/>
      <c r="M250" s="11"/>
      <c r="N250" s="11"/>
      <c r="O250" s="11"/>
      <c r="P250" s="218"/>
      <c r="Q250" s="11"/>
      <c r="R250" s="11"/>
      <c r="S250" s="11"/>
      <c r="T250" s="218"/>
      <c r="U250" s="11"/>
      <c r="V250" s="11"/>
      <c r="W250" s="11"/>
      <c r="X250" s="218"/>
      <c r="Y250" s="218"/>
      <c r="Z250" s="218"/>
      <c r="AA250" s="218"/>
      <c r="AB250" s="218"/>
      <c r="AC250" s="218"/>
      <c r="AD250" s="218"/>
      <c r="AE250" s="218"/>
      <c r="AF250" s="218"/>
      <c r="AG250" s="218"/>
      <c r="AH250" s="218"/>
      <c r="AI250" s="218"/>
      <c r="AJ250" s="218"/>
      <c r="AK250" s="218"/>
      <c r="AL250" s="218"/>
      <c r="AM250" s="218"/>
      <c r="AN250" s="218"/>
      <c r="AO250" s="218"/>
      <c r="AP250" s="218"/>
      <c r="AQ250" s="218"/>
      <c r="AR250" s="218"/>
      <c r="AS250" s="11"/>
      <c r="AT250" s="11"/>
      <c r="AU250" s="11"/>
      <c r="AV250" s="218"/>
      <c r="AW250" s="218"/>
      <c r="AX250" s="218"/>
      <c r="AY250" s="218"/>
      <c r="AZ250" s="218"/>
      <c r="BA250" s="11"/>
      <c r="BB250" s="11"/>
      <c r="BC250" s="11"/>
      <c r="BD250" s="218"/>
      <c r="BH250" s="218"/>
      <c r="BI250" s="218"/>
      <c r="BJ250" s="218"/>
      <c r="BK250" s="218"/>
      <c r="BL250" s="218"/>
      <c r="BM250" s="218"/>
      <c r="BN250" s="218"/>
      <c r="BO250" s="218"/>
      <c r="BP250" s="218"/>
      <c r="BQ250" s="218"/>
      <c r="BR250" s="218"/>
      <c r="BS250" s="218"/>
      <c r="BT250" s="218"/>
      <c r="BU250" s="218"/>
      <c r="BV250" s="218"/>
      <c r="BW250" s="218"/>
      <c r="BX250" s="218"/>
      <c r="CB250" s="218"/>
      <c r="CF250" s="218"/>
      <c r="CG250" s="218"/>
      <c r="CH250" s="218"/>
      <c r="CI250" s="218"/>
      <c r="CJ250" s="218"/>
      <c r="CK250" s="65"/>
      <c r="CL250" s="65"/>
      <c r="CM250" s="65"/>
      <c r="CN250" s="231"/>
      <c r="CR250" s="218"/>
      <c r="CV250" s="218"/>
    </row>
    <row r="251" spans="2:100" s="10" customFormat="1" x14ac:dyDescent="0.25">
      <c r="B251" s="12"/>
      <c r="C251" s="12"/>
      <c r="D251" s="11"/>
      <c r="E251" s="11"/>
      <c r="F251" s="11"/>
      <c r="G251" s="11"/>
      <c r="H251" s="218"/>
      <c r="I251" s="11"/>
      <c r="J251" s="11"/>
      <c r="K251" s="11"/>
      <c r="L251" s="218"/>
      <c r="M251" s="11"/>
      <c r="N251" s="11"/>
      <c r="O251" s="11"/>
      <c r="P251" s="218"/>
      <c r="Q251" s="11"/>
      <c r="R251" s="11"/>
      <c r="S251" s="11"/>
      <c r="T251" s="218"/>
      <c r="U251" s="11"/>
      <c r="V251" s="11"/>
      <c r="W251" s="11"/>
      <c r="X251" s="218"/>
      <c r="Y251" s="218"/>
      <c r="Z251" s="218"/>
      <c r="AA251" s="218"/>
      <c r="AB251" s="218"/>
      <c r="AC251" s="218"/>
      <c r="AD251" s="218"/>
      <c r="AE251" s="218"/>
      <c r="AF251" s="218"/>
      <c r="AG251" s="218"/>
      <c r="AH251" s="218"/>
      <c r="AI251" s="218"/>
      <c r="AJ251" s="218"/>
      <c r="AK251" s="218"/>
      <c r="AL251" s="218"/>
      <c r="AM251" s="218"/>
      <c r="AN251" s="218"/>
      <c r="AO251" s="218"/>
      <c r="AP251" s="218"/>
      <c r="AQ251" s="218"/>
      <c r="AR251" s="218"/>
      <c r="AS251" s="11"/>
      <c r="AT251" s="11"/>
      <c r="AU251" s="11"/>
      <c r="AV251" s="218"/>
      <c r="AW251" s="218"/>
      <c r="AX251" s="218"/>
      <c r="AY251" s="218"/>
      <c r="AZ251" s="218"/>
      <c r="BA251" s="11"/>
      <c r="BB251" s="11"/>
      <c r="BC251" s="11"/>
      <c r="BD251" s="218"/>
      <c r="BH251" s="218"/>
      <c r="BI251" s="218"/>
      <c r="BJ251" s="218"/>
      <c r="BK251" s="218"/>
      <c r="BL251" s="218"/>
      <c r="BM251" s="218"/>
      <c r="BN251" s="218"/>
      <c r="BO251" s="218"/>
      <c r="BP251" s="218"/>
      <c r="BQ251" s="218"/>
      <c r="BR251" s="218"/>
      <c r="BS251" s="218"/>
      <c r="BT251" s="218"/>
      <c r="BU251" s="218"/>
      <c r="BV251" s="218"/>
      <c r="BW251" s="218"/>
      <c r="BX251" s="218"/>
      <c r="CB251" s="218"/>
      <c r="CF251" s="218"/>
      <c r="CG251" s="218"/>
      <c r="CH251" s="218"/>
      <c r="CI251" s="218"/>
      <c r="CJ251" s="218"/>
      <c r="CK251" s="65"/>
      <c r="CL251" s="65"/>
      <c r="CM251" s="65"/>
      <c r="CN251" s="231"/>
      <c r="CR251" s="218"/>
      <c r="CV251" s="218"/>
    </row>
    <row r="252" spans="2:100" s="10" customFormat="1" x14ac:dyDescent="0.25">
      <c r="B252" s="12"/>
      <c r="C252" s="12"/>
      <c r="D252" s="11"/>
      <c r="E252" s="11"/>
      <c r="F252" s="11"/>
      <c r="G252" s="11"/>
      <c r="H252" s="218"/>
      <c r="I252" s="11"/>
      <c r="J252" s="11"/>
      <c r="K252" s="11"/>
      <c r="L252" s="218"/>
      <c r="M252" s="11"/>
      <c r="N252" s="11"/>
      <c r="O252" s="11"/>
      <c r="P252" s="218"/>
      <c r="Q252" s="11"/>
      <c r="R252" s="11"/>
      <c r="S252" s="11"/>
      <c r="T252" s="218"/>
      <c r="U252" s="11"/>
      <c r="V252" s="11"/>
      <c r="W252" s="11"/>
      <c r="X252" s="218"/>
      <c r="Y252" s="218"/>
      <c r="Z252" s="218"/>
      <c r="AA252" s="218"/>
      <c r="AB252" s="218"/>
      <c r="AC252" s="218"/>
      <c r="AD252" s="218"/>
      <c r="AE252" s="218"/>
      <c r="AF252" s="218"/>
      <c r="AG252" s="218"/>
      <c r="AH252" s="218"/>
      <c r="AI252" s="218"/>
      <c r="AJ252" s="218"/>
      <c r="AK252" s="218"/>
      <c r="AL252" s="218"/>
      <c r="AM252" s="218"/>
      <c r="AN252" s="218"/>
      <c r="AO252" s="218"/>
      <c r="AP252" s="218"/>
      <c r="AQ252" s="218"/>
      <c r="AR252" s="218"/>
      <c r="AS252" s="11"/>
      <c r="AT252" s="11"/>
      <c r="AU252" s="11"/>
      <c r="AV252" s="218"/>
      <c r="AW252" s="218"/>
      <c r="AX252" s="218"/>
      <c r="AY252" s="218"/>
      <c r="AZ252" s="218"/>
      <c r="BA252" s="11"/>
      <c r="BB252" s="11"/>
      <c r="BC252" s="11"/>
      <c r="BD252" s="218"/>
      <c r="BH252" s="218"/>
      <c r="BI252" s="218"/>
      <c r="BJ252" s="218"/>
      <c r="BK252" s="218"/>
      <c r="BL252" s="218"/>
      <c r="BM252" s="218"/>
      <c r="BN252" s="218"/>
      <c r="BO252" s="218"/>
      <c r="BP252" s="218"/>
      <c r="BQ252" s="218"/>
      <c r="BR252" s="218"/>
      <c r="BS252" s="218"/>
      <c r="BT252" s="218"/>
      <c r="BU252" s="218"/>
      <c r="BV252" s="218"/>
      <c r="BW252" s="218"/>
      <c r="BX252" s="218"/>
      <c r="CB252" s="218"/>
      <c r="CF252" s="218"/>
      <c r="CG252" s="218"/>
      <c r="CH252" s="218"/>
      <c r="CI252" s="218"/>
      <c r="CJ252" s="218"/>
      <c r="CK252" s="65"/>
      <c r="CL252" s="65"/>
      <c r="CM252" s="65"/>
      <c r="CN252" s="231"/>
      <c r="CR252" s="218"/>
      <c r="CV252" s="218"/>
    </row>
    <row r="253" spans="2:100" s="10" customFormat="1" x14ac:dyDescent="0.25">
      <c r="B253" s="12"/>
      <c r="C253" s="12"/>
      <c r="D253" s="11"/>
      <c r="E253" s="11"/>
      <c r="F253" s="11"/>
      <c r="G253" s="11"/>
      <c r="H253" s="218"/>
      <c r="I253" s="11"/>
      <c r="J253" s="11"/>
      <c r="K253" s="11"/>
      <c r="L253" s="218"/>
      <c r="M253" s="11"/>
      <c r="N253" s="11"/>
      <c r="O253" s="11"/>
      <c r="P253" s="218"/>
      <c r="Q253" s="11"/>
      <c r="R253" s="11"/>
      <c r="S253" s="11"/>
      <c r="T253" s="218"/>
      <c r="U253" s="11"/>
      <c r="V253" s="11"/>
      <c r="W253" s="11"/>
      <c r="X253" s="218"/>
      <c r="Y253" s="218"/>
      <c r="Z253" s="218"/>
      <c r="AA253" s="218"/>
      <c r="AB253" s="218"/>
      <c r="AC253" s="218"/>
      <c r="AD253" s="218"/>
      <c r="AE253" s="218"/>
      <c r="AF253" s="218"/>
      <c r="AG253" s="218"/>
      <c r="AH253" s="218"/>
      <c r="AI253" s="218"/>
      <c r="AJ253" s="218"/>
      <c r="AK253" s="218"/>
      <c r="AL253" s="218"/>
      <c r="AM253" s="218"/>
      <c r="AN253" s="218"/>
      <c r="AO253" s="218"/>
      <c r="AP253" s="218"/>
      <c r="AQ253" s="218"/>
      <c r="AR253" s="218"/>
      <c r="AS253" s="11"/>
      <c r="AT253" s="11"/>
      <c r="AU253" s="11"/>
      <c r="AV253" s="218"/>
      <c r="AW253" s="218"/>
      <c r="AX253" s="218"/>
      <c r="AY253" s="218"/>
      <c r="AZ253" s="218"/>
      <c r="BA253" s="11"/>
      <c r="BB253" s="11"/>
      <c r="BC253" s="11"/>
      <c r="BD253" s="218"/>
      <c r="BH253" s="218"/>
      <c r="BI253" s="218"/>
      <c r="BJ253" s="218"/>
      <c r="BK253" s="218"/>
      <c r="BL253" s="218"/>
      <c r="BM253" s="218"/>
      <c r="BN253" s="218"/>
      <c r="BO253" s="218"/>
      <c r="BP253" s="218"/>
      <c r="BQ253" s="218"/>
      <c r="BR253" s="218"/>
      <c r="BS253" s="218"/>
      <c r="BT253" s="218"/>
      <c r="BU253" s="218"/>
      <c r="BV253" s="218"/>
      <c r="BW253" s="218"/>
      <c r="BX253" s="218"/>
      <c r="CB253" s="218"/>
      <c r="CF253" s="218"/>
      <c r="CG253" s="218"/>
      <c r="CH253" s="218"/>
      <c r="CI253" s="218"/>
      <c r="CJ253" s="218"/>
      <c r="CK253" s="65"/>
      <c r="CL253" s="65"/>
      <c r="CM253" s="65"/>
      <c r="CN253" s="231"/>
      <c r="CR253" s="218"/>
      <c r="CV253" s="218"/>
    </row>
    <row r="254" spans="2:100" s="10" customFormat="1" x14ac:dyDescent="0.25">
      <c r="B254" s="12"/>
      <c r="C254" s="12"/>
      <c r="D254" s="11"/>
      <c r="E254" s="11"/>
      <c r="F254" s="11"/>
      <c r="G254" s="11"/>
      <c r="H254" s="218"/>
      <c r="I254" s="11"/>
      <c r="J254" s="11"/>
      <c r="K254" s="11"/>
      <c r="L254" s="218"/>
      <c r="M254" s="11"/>
      <c r="N254" s="11"/>
      <c r="O254" s="11"/>
      <c r="P254" s="218"/>
      <c r="Q254" s="11"/>
      <c r="R254" s="11"/>
      <c r="S254" s="11"/>
      <c r="T254" s="218"/>
      <c r="U254" s="11"/>
      <c r="V254" s="11"/>
      <c r="W254" s="11"/>
      <c r="X254" s="218"/>
      <c r="Y254" s="218"/>
      <c r="Z254" s="218"/>
      <c r="AA254" s="218"/>
      <c r="AB254" s="218"/>
      <c r="AC254" s="218"/>
      <c r="AD254" s="218"/>
      <c r="AE254" s="218"/>
      <c r="AF254" s="218"/>
      <c r="AG254" s="218"/>
      <c r="AH254" s="218"/>
      <c r="AI254" s="218"/>
      <c r="AJ254" s="218"/>
      <c r="AK254" s="218"/>
      <c r="AL254" s="218"/>
      <c r="AM254" s="218"/>
      <c r="AN254" s="218"/>
      <c r="AO254" s="218"/>
      <c r="AP254" s="218"/>
      <c r="AQ254" s="218"/>
      <c r="AR254" s="218"/>
      <c r="AS254" s="11"/>
      <c r="AT254" s="11"/>
      <c r="AU254" s="11"/>
      <c r="AV254" s="218"/>
      <c r="AW254" s="218"/>
      <c r="AX254" s="218"/>
      <c r="AY254" s="218"/>
      <c r="AZ254" s="218"/>
      <c r="BA254" s="11"/>
      <c r="BB254" s="11"/>
      <c r="BC254" s="11"/>
      <c r="BD254" s="218"/>
      <c r="BH254" s="218"/>
      <c r="BI254" s="218"/>
      <c r="BJ254" s="218"/>
      <c r="BK254" s="218"/>
      <c r="BL254" s="218"/>
      <c r="BM254" s="218"/>
      <c r="BN254" s="218"/>
      <c r="BO254" s="218"/>
      <c r="BP254" s="218"/>
      <c r="BQ254" s="218"/>
      <c r="BR254" s="218"/>
      <c r="BS254" s="218"/>
      <c r="BT254" s="218"/>
      <c r="BU254" s="218"/>
      <c r="BV254" s="218"/>
      <c r="BW254" s="218"/>
      <c r="BX254" s="218"/>
      <c r="CB254" s="218"/>
      <c r="CF254" s="218"/>
      <c r="CG254" s="218"/>
      <c r="CH254" s="218"/>
      <c r="CI254" s="218"/>
      <c r="CJ254" s="218"/>
      <c r="CK254" s="65"/>
      <c r="CL254" s="65"/>
      <c r="CM254" s="65"/>
      <c r="CN254" s="231"/>
      <c r="CR254" s="218"/>
      <c r="CV254" s="218"/>
    </row>
    <row r="255" spans="2:100" s="10" customFormat="1" x14ac:dyDescent="0.25">
      <c r="B255" s="12"/>
      <c r="C255" s="12"/>
      <c r="D255" s="11"/>
      <c r="E255" s="11"/>
      <c r="F255" s="11"/>
      <c r="G255" s="11"/>
      <c r="H255" s="218"/>
      <c r="I255" s="11"/>
      <c r="J255" s="11"/>
      <c r="K255" s="11"/>
      <c r="L255" s="218"/>
      <c r="M255" s="11"/>
      <c r="N255" s="11"/>
      <c r="O255" s="11"/>
      <c r="P255" s="218"/>
      <c r="Q255" s="11"/>
      <c r="R255" s="11"/>
      <c r="S255" s="11"/>
      <c r="T255" s="218"/>
      <c r="U255" s="11"/>
      <c r="V255" s="11"/>
      <c r="W255" s="11"/>
      <c r="X255" s="218"/>
      <c r="Y255" s="218"/>
      <c r="Z255" s="218"/>
      <c r="AA255" s="218"/>
      <c r="AB255" s="218"/>
      <c r="AC255" s="218"/>
      <c r="AD255" s="218"/>
      <c r="AE255" s="218"/>
      <c r="AF255" s="218"/>
      <c r="AG255" s="218"/>
      <c r="AH255" s="218"/>
      <c r="AI255" s="218"/>
      <c r="AJ255" s="218"/>
      <c r="AK255" s="218"/>
      <c r="AL255" s="218"/>
      <c r="AM255" s="218"/>
      <c r="AN255" s="218"/>
      <c r="AO255" s="218"/>
      <c r="AP255" s="218"/>
      <c r="AQ255" s="218"/>
      <c r="AR255" s="218"/>
      <c r="AS255" s="11"/>
      <c r="AT255" s="11"/>
      <c r="AU255" s="11"/>
      <c r="AV255" s="218"/>
      <c r="AW255" s="218"/>
      <c r="AX255" s="218"/>
      <c r="AY255" s="218"/>
      <c r="AZ255" s="218"/>
      <c r="BA255" s="11"/>
      <c r="BB255" s="11"/>
      <c r="BC255" s="11"/>
      <c r="BD255" s="218"/>
      <c r="BH255" s="218"/>
      <c r="BI255" s="218"/>
      <c r="BJ255" s="218"/>
      <c r="BK255" s="218"/>
      <c r="BL255" s="218"/>
      <c r="BM255" s="218"/>
      <c r="BN255" s="218"/>
      <c r="BO255" s="218"/>
      <c r="BP255" s="218"/>
      <c r="BQ255" s="218"/>
      <c r="BR255" s="218"/>
      <c r="BS255" s="218"/>
      <c r="BT255" s="218"/>
      <c r="BU255" s="218"/>
      <c r="BV255" s="218"/>
      <c r="BW255" s="218"/>
      <c r="BX255" s="218"/>
      <c r="CB255" s="218"/>
      <c r="CF255" s="218"/>
      <c r="CG255" s="218"/>
      <c r="CH255" s="218"/>
      <c r="CI255" s="218"/>
      <c r="CJ255" s="218"/>
      <c r="CK255" s="65"/>
      <c r="CL255" s="65"/>
      <c r="CM255" s="65"/>
      <c r="CN255" s="231"/>
      <c r="CR255" s="218"/>
      <c r="CV255" s="218"/>
    </row>
    <row r="256" spans="2:100" s="10" customFormat="1" x14ac:dyDescent="0.25">
      <c r="B256" s="12"/>
      <c r="C256" s="12"/>
      <c r="D256" s="11"/>
      <c r="E256" s="11"/>
      <c r="F256" s="11"/>
      <c r="G256" s="11"/>
      <c r="H256" s="218"/>
      <c r="I256" s="11"/>
      <c r="J256" s="11"/>
      <c r="K256" s="11"/>
      <c r="L256" s="218"/>
      <c r="M256" s="11"/>
      <c r="N256" s="11"/>
      <c r="O256" s="11"/>
      <c r="P256" s="218"/>
      <c r="Q256" s="11"/>
      <c r="R256" s="11"/>
      <c r="S256" s="11"/>
      <c r="T256" s="218"/>
      <c r="U256" s="11"/>
      <c r="V256" s="11"/>
      <c r="W256" s="11"/>
      <c r="X256" s="218"/>
      <c r="Y256" s="218"/>
      <c r="Z256" s="218"/>
      <c r="AA256" s="218"/>
      <c r="AB256" s="218"/>
      <c r="AC256" s="218"/>
      <c r="AD256" s="218"/>
      <c r="AE256" s="218"/>
      <c r="AF256" s="218"/>
      <c r="AG256" s="218"/>
      <c r="AH256" s="218"/>
      <c r="AI256" s="218"/>
      <c r="AJ256" s="218"/>
      <c r="AK256" s="218"/>
      <c r="AL256" s="218"/>
      <c r="AM256" s="218"/>
      <c r="AN256" s="218"/>
      <c r="AO256" s="218"/>
      <c r="AP256" s="218"/>
      <c r="AQ256" s="218"/>
      <c r="AR256" s="218"/>
      <c r="AS256" s="11"/>
      <c r="AT256" s="11"/>
      <c r="AU256" s="11"/>
      <c r="AV256" s="218"/>
      <c r="AW256" s="218"/>
      <c r="AX256" s="218"/>
      <c r="AY256" s="218"/>
      <c r="AZ256" s="218"/>
      <c r="BA256" s="11"/>
      <c r="BB256" s="11"/>
      <c r="BC256" s="11"/>
      <c r="BD256" s="218"/>
      <c r="BH256" s="218"/>
      <c r="BI256" s="218"/>
      <c r="BJ256" s="218"/>
      <c r="BK256" s="218"/>
      <c r="BL256" s="218"/>
      <c r="BM256" s="218"/>
      <c r="BN256" s="218"/>
      <c r="BO256" s="218"/>
      <c r="BP256" s="218"/>
      <c r="BQ256" s="218"/>
      <c r="BR256" s="218"/>
      <c r="BS256" s="218"/>
      <c r="BT256" s="218"/>
      <c r="BU256" s="218"/>
      <c r="BV256" s="218"/>
      <c r="BW256" s="218"/>
      <c r="BX256" s="218"/>
      <c r="CB256" s="218"/>
      <c r="CF256" s="218"/>
      <c r="CG256" s="218"/>
      <c r="CH256" s="218"/>
      <c r="CI256" s="218"/>
      <c r="CJ256" s="218"/>
      <c r="CK256" s="65"/>
      <c r="CL256" s="65"/>
      <c r="CM256" s="65"/>
      <c r="CN256" s="231"/>
      <c r="CR256" s="218"/>
      <c r="CV256" s="218"/>
    </row>
    <row r="257" spans="2:100" s="10" customFormat="1" x14ac:dyDescent="0.25">
      <c r="B257" s="12"/>
      <c r="C257" s="12"/>
      <c r="D257" s="11"/>
      <c r="E257" s="11"/>
      <c r="F257" s="11"/>
      <c r="G257" s="11"/>
      <c r="H257" s="218"/>
      <c r="I257" s="11"/>
      <c r="J257" s="11"/>
      <c r="K257" s="11"/>
      <c r="L257" s="218"/>
      <c r="M257" s="11"/>
      <c r="N257" s="11"/>
      <c r="O257" s="11"/>
      <c r="P257" s="218"/>
      <c r="Q257" s="11"/>
      <c r="R257" s="11"/>
      <c r="S257" s="11"/>
      <c r="T257" s="218"/>
      <c r="U257" s="11"/>
      <c r="V257" s="11"/>
      <c r="W257" s="11"/>
      <c r="X257" s="218"/>
      <c r="Y257" s="218"/>
      <c r="Z257" s="218"/>
      <c r="AA257" s="218"/>
      <c r="AB257" s="218"/>
      <c r="AC257" s="218"/>
      <c r="AD257" s="218"/>
      <c r="AE257" s="218"/>
      <c r="AF257" s="218"/>
      <c r="AG257" s="218"/>
      <c r="AH257" s="218"/>
      <c r="AI257" s="218"/>
      <c r="AJ257" s="218"/>
      <c r="AK257" s="218"/>
      <c r="AL257" s="218"/>
      <c r="AM257" s="218"/>
      <c r="AN257" s="218"/>
      <c r="AO257" s="218"/>
      <c r="AP257" s="218"/>
      <c r="AQ257" s="218"/>
      <c r="AR257" s="218"/>
      <c r="AS257" s="11"/>
      <c r="AT257" s="11"/>
      <c r="AU257" s="11"/>
      <c r="AV257" s="218"/>
      <c r="AW257" s="218"/>
      <c r="AX257" s="218"/>
      <c r="AY257" s="218"/>
      <c r="AZ257" s="218"/>
      <c r="BA257" s="11"/>
      <c r="BB257" s="11"/>
      <c r="BC257" s="11"/>
      <c r="BD257" s="218"/>
      <c r="BH257" s="218"/>
      <c r="BI257" s="218"/>
      <c r="BJ257" s="218"/>
      <c r="BK257" s="218"/>
      <c r="BL257" s="218"/>
      <c r="BM257" s="218"/>
      <c r="BN257" s="218"/>
      <c r="BO257" s="218"/>
      <c r="BP257" s="218"/>
      <c r="BQ257" s="218"/>
      <c r="BR257" s="218"/>
      <c r="BS257" s="218"/>
      <c r="BT257" s="218"/>
      <c r="BU257" s="218"/>
      <c r="BV257" s="218"/>
      <c r="BW257" s="218"/>
      <c r="BX257" s="218"/>
      <c r="CB257" s="218"/>
      <c r="CF257" s="218"/>
      <c r="CG257" s="218"/>
      <c r="CH257" s="218"/>
      <c r="CI257" s="218"/>
      <c r="CJ257" s="218"/>
      <c r="CK257" s="65"/>
      <c r="CL257" s="65"/>
      <c r="CM257" s="65"/>
      <c r="CN257" s="231"/>
      <c r="CR257" s="218"/>
      <c r="CV257" s="218"/>
    </row>
    <row r="258" spans="2:100" s="10" customFormat="1" x14ac:dyDescent="0.25">
      <c r="B258" s="12"/>
      <c r="C258" s="12"/>
      <c r="D258" s="11"/>
      <c r="E258" s="11"/>
      <c r="F258" s="11"/>
      <c r="G258" s="11"/>
      <c r="H258" s="218"/>
      <c r="I258" s="11"/>
      <c r="J258" s="11"/>
      <c r="K258" s="11"/>
      <c r="L258" s="218"/>
      <c r="M258" s="11"/>
      <c r="N258" s="11"/>
      <c r="O258" s="11"/>
      <c r="P258" s="218"/>
      <c r="Q258" s="11"/>
      <c r="R258" s="11"/>
      <c r="S258" s="11"/>
      <c r="T258" s="218"/>
      <c r="U258" s="11"/>
      <c r="V258" s="11"/>
      <c r="W258" s="11"/>
      <c r="X258" s="218"/>
      <c r="Y258" s="218"/>
      <c r="Z258" s="218"/>
      <c r="AA258" s="218"/>
      <c r="AB258" s="218"/>
      <c r="AC258" s="218"/>
      <c r="AD258" s="218"/>
      <c r="AE258" s="218"/>
      <c r="AF258" s="218"/>
      <c r="AG258" s="218"/>
      <c r="AH258" s="218"/>
      <c r="AI258" s="218"/>
      <c r="AJ258" s="218"/>
      <c r="AK258" s="218"/>
      <c r="AL258" s="218"/>
      <c r="AM258" s="218"/>
      <c r="AN258" s="218"/>
      <c r="AO258" s="218"/>
      <c r="AP258" s="218"/>
      <c r="AQ258" s="218"/>
      <c r="AR258" s="218"/>
      <c r="AS258" s="11"/>
      <c r="AT258" s="11"/>
      <c r="AU258" s="11"/>
      <c r="AV258" s="218"/>
      <c r="AW258" s="218"/>
      <c r="AX258" s="218"/>
      <c r="AY258" s="218"/>
      <c r="AZ258" s="218"/>
      <c r="BA258" s="11"/>
      <c r="BB258" s="11"/>
      <c r="BC258" s="11"/>
      <c r="BD258" s="218"/>
      <c r="BH258" s="218"/>
      <c r="BI258" s="218"/>
      <c r="BJ258" s="218"/>
      <c r="BK258" s="218"/>
      <c r="BL258" s="218"/>
      <c r="BM258" s="218"/>
      <c r="BN258" s="218"/>
      <c r="BO258" s="218"/>
      <c r="BP258" s="218"/>
      <c r="BQ258" s="218"/>
      <c r="BR258" s="218"/>
      <c r="BS258" s="218"/>
      <c r="BT258" s="218"/>
      <c r="BU258" s="218"/>
      <c r="BV258" s="218"/>
      <c r="BW258" s="218"/>
      <c r="BX258" s="218"/>
      <c r="CB258" s="218"/>
      <c r="CF258" s="218"/>
      <c r="CG258" s="218"/>
      <c r="CH258" s="218"/>
      <c r="CI258" s="218"/>
      <c r="CJ258" s="218"/>
      <c r="CK258" s="65"/>
      <c r="CL258" s="65"/>
      <c r="CM258" s="65"/>
      <c r="CN258" s="231"/>
      <c r="CR258" s="218"/>
      <c r="CV258" s="218"/>
    </row>
    <row r="259" spans="2:100" s="10" customFormat="1" x14ac:dyDescent="0.25">
      <c r="B259" s="12"/>
      <c r="C259" s="12"/>
      <c r="D259" s="11"/>
      <c r="E259" s="11"/>
      <c r="F259" s="11"/>
      <c r="G259" s="11"/>
      <c r="H259" s="218"/>
      <c r="I259" s="11"/>
      <c r="J259" s="11"/>
      <c r="K259" s="11"/>
      <c r="L259" s="218"/>
      <c r="M259" s="11"/>
      <c r="N259" s="11"/>
      <c r="O259" s="11"/>
      <c r="P259" s="218"/>
      <c r="Q259" s="11"/>
      <c r="R259" s="11"/>
      <c r="S259" s="11"/>
      <c r="T259" s="218"/>
      <c r="U259" s="11"/>
      <c r="V259" s="11"/>
      <c r="W259" s="11"/>
      <c r="X259" s="218"/>
      <c r="Y259" s="218"/>
      <c r="Z259" s="218"/>
      <c r="AA259" s="218"/>
      <c r="AB259" s="218"/>
      <c r="AC259" s="218"/>
      <c r="AD259" s="218"/>
      <c r="AE259" s="218"/>
      <c r="AF259" s="218"/>
      <c r="AG259" s="218"/>
      <c r="AH259" s="218"/>
      <c r="AI259" s="218"/>
      <c r="AJ259" s="218"/>
      <c r="AK259" s="218"/>
      <c r="AL259" s="218"/>
      <c r="AM259" s="218"/>
      <c r="AN259" s="218"/>
      <c r="AO259" s="218"/>
      <c r="AP259" s="218"/>
      <c r="AQ259" s="218"/>
      <c r="AR259" s="218"/>
      <c r="AS259" s="11"/>
      <c r="AT259" s="11"/>
      <c r="AU259" s="11"/>
      <c r="AV259" s="218"/>
      <c r="AW259" s="218"/>
      <c r="AX259" s="218"/>
      <c r="AY259" s="218"/>
      <c r="AZ259" s="218"/>
      <c r="BA259" s="11"/>
      <c r="BB259" s="11"/>
      <c r="BC259" s="11"/>
      <c r="BD259" s="218"/>
      <c r="BH259" s="218"/>
      <c r="BI259" s="218"/>
      <c r="BJ259" s="218"/>
      <c r="BK259" s="218"/>
      <c r="BL259" s="218"/>
      <c r="BM259" s="218"/>
      <c r="BN259" s="218"/>
      <c r="BO259" s="218"/>
      <c r="BP259" s="218"/>
      <c r="BQ259" s="218"/>
      <c r="BR259" s="218"/>
      <c r="BS259" s="218"/>
      <c r="BT259" s="218"/>
      <c r="BU259" s="218"/>
      <c r="BV259" s="218"/>
      <c r="BW259" s="218"/>
      <c r="BX259" s="218"/>
      <c r="CB259" s="218"/>
      <c r="CF259" s="218"/>
      <c r="CG259" s="218"/>
      <c r="CH259" s="218"/>
      <c r="CI259" s="218"/>
      <c r="CJ259" s="218"/>
      <c r="CK259" s="65"/>
      <c r="CL259" s="65"/>
      <c r="CM259" s="65"/>
      <c r="CN259" s="231"/>
      <c r="CR259" s="218"/>
      <c r="CV259" s="218"/>
    </row>
    <row r="260" spans="2:100" s="10" customFormat="1" x14ac:dyDescent="0.25">
      <c r="B260" s="12"/>
      <c r="C260" s="12"/>
      <c r="D260" s="11"/>
      <c r="E260" s="11"/>
      <c r="F260" s="11"/>
      <c r="G260" s="11"/>
      <c r="H260" s="218"/>
      <c r="I260" s="11"/>
      <c r="J260" s="11"/>
      <c r="K260" s="11"/>
      <c r="L260" s="218"/>
      <c r="M260" s="11"/>
      <c r="N260" s="11"/>
      <c r="O260" s="11"/>
      <c r="P260" s="218"/>
      <c r="Q260" s="11"/>
      <c r="R260" s="11"/>
      <c r="S260" s="11"/>
      <c r="T260" s="218"/>
      <c r="U260" s="11"/>
      <c r="V260" s="11"/>
      <c r="W260" s="11"/>
      <c r="X260" s="218"/>
      <c r="Y260" s="218"/>
      <c r="Z260" s="218"/>
      <c r="AA260" s="218"/>
      <c r="AB260" s="218"/>
      <c r="AC260" s="218"/>
      <c r="AD260" s="218"/>
      <c r="AE260" s="218"/>
      <c r="AF260" s="218"/>
      <c r="AG260" s="218"/>
      <c r="AH260" s="218"/>
      <c r="AI260" s="218"/>
      <c r="AJ260" s="218"/>
      <c r="AK260" s="218"/>
      <c r="AL260" s="218"/>
      <c r="AM260" s="218"/>
      <c r="AN260" s="218"/>
      <c r="AO260" s="218"/>
      <c r="AP260" s="218"/>
      <c r="AQ260" s="218"/>
      <c r="AR260" s="218"/>
      <c r="AS260" s="11"/>
      <c r="AT260" s="11"/>
      <c r="AU260" s="11"/>
      <c r="AV260" s="218"/>
      <c r="AW260" s="218"/>
      <c r="AX260" s="218"/>
      <c r="AY260" s="218"/>
      <c r="AZ260" s="218"/>
      <c r="BA260" s="11"/>
      <c r="BB260" s="11"/>
      <c r="BC260" s="11"/>
      <c r="BD260" s="218"/>
      <c r="BH260" s="218"/>
      <c r="BI260" s="218"/>
      <c r="BJ260" s="218"/>
      <c r="BK260" s="218"/>
      <c r="BL260" s="218"/>
      <c r="BM260" s="218"/>
      <c r="BN260" s="218"/>
      <c r="BO260" s="218"/>
      <c r="BP260" s="218"/>
      <c r="BQ260" s="218"/>
      <c r="BR260" s="218"/>
      <c r="BS260" s="218"/>
      <c r="BT260" s="218"/>
      <c r="BU260" s="218"/>
      <c r="BV260" s="218"/>
      <c r="BW260" s="218"/>
      <c r="BX260" s="218"/>
      <c r="CB260" s="218"/>
      <c r="CF260" s="218"/>
      <c r="CG260" s="218"/>
      <c r="CH260" s="218"/>
      <c r="CI260" s="218"/>
      <c r="CJ260" s="218"/>
      <c r="CK260" s="65"/>
      <c r="CL260" s="65"/>
      <c r="CM260" s="65"/>
      <c r="CN260" s="231"/>
      <c r="CR260" s="218"/>
      <c r="CV260" s="218"/>
    </row>
    <row r="261" spans="2:100" s="10" customFormat="1" x14ac:dyDescent="0.25">
      <c r="B261" s="12"/>
      <c r="C261" s="12"/>
      <c r="D261" s="11"/>
      <c r="E261" s="11"/>
      <c r="F261" s="11"/>
      <c r="G261" s="11"/>
      <c r="H261" s="218"/>
      <c r="I261" s="11"/>
      <c r="J261" s="11"/>
      <c r="K261" s="11"/>
      <c r="L261" s="218"/>
      <c r="M261" s="11"/>
      <c r="N261" s="11"/>
      <c r="O261" s="11"/>
      <c r="P261" s="218"/>
      <c r="Q261" s="11"/>
      <c r="R261" s="11"/>
      <c r="S261" s="11"/>
      <c r="T261" s="218"/>
      <c r="U261" s="11"/>
      <c r="V261" s="11"/>
      <c r="W261" s="11"/>
      <c r="X261" s="218"/>
      <c r="Y261" s="218"/>
      <c r="Z261" s="218"/>
      <c r="AA261" s="218"/>
      <c r="AB261" s="218"/>
      <c r="AC261" s="218"/>
      <c r="AD261" s="218"/>
      <c r="AE261" s="218"/>
      <c r="AF261" s="218"/>
      <c r="AG261" s="218"/>
      <c r="AH261" s="218"/>
      <c r="AI261" s="218"/>
      <c r="AJ261" s="218"/>
      <c r="AK261" s="218"/>
      <c r="AL261" s="218"/>
      <c r="AM261" s="218"/>
      <c r="AN261" s="218"/>
      <c r="AO261" s="218"/>
      <c r="AP261" s="218"/>
      <c r="AQ261" s="218"/>
      <c r="AR261" s="218"/>
      <c r="AS261" s="11"/>
      <c r="AT261" s="11"/>
      <c r="AU261" s="11"/>
      <c r="AV261" s="218"/>
      <c r="AW261" s="218"/>
      <c r="AX261" s="218"/>
      <c r="AY261" s="218"/>
      <c r="AZ261" s="218"/>
      <c r="BA261" s="11"/>
      <c r="BB261" s="11"/>
      <c r="BC261" s="11"/>
      <c r="BD261" s="218"/>
      <c r="BH261" s="218"/>
      <c r="BI261" s="218"/>
      <c r="BJ261" s="218"/>
      <c r="BK261" s="218"/>
      <c r="BL261" s="218"/>
      <c r="BM261" s="218"/>
      <c r="BN261" s="218"/>
      <c r="BO261" s="218"/>
      <c r="BP261" s="218"/>
      <c r="BQ261" s="218"/>
      <c r="BR261" s="218"/>
      <c r="BS261" s="218"/>
      <c r="BT261" s="218"/>
      <c r="BU261" s="218"/>
      <c r="BV261" s="218"/>
      <c r="BW261" s="218"/>
      <c r="BX261" s="218"/>
      <c r="CB261" s="218"/>
      <c r="CF261" s="218"/>
      <c r="CG261" s="218"/>
      <c r="CH261" s="218"/>
      <c r="CI261" s="218"/>
      <c r="CJ261" s="218"/>
      <c r="CK261" s="65"/>
      <c r="CL261" s="65"/>
      <c r="CM261" s="65"/>
      <c r="CN261" s="231"/>
      <c r="CR261" s="218"/>
      <c r="CV261" s="218"/>
    </row>
    <row r="262" spans="2:100" s="10" customFormat="1" x14ac:dyDescent="0.25">
      <c r="B262" s="12"/>
      <c r="C262" s="12"/>
      <c r="D262" s="11"/>
      <c r="E262" s="11"/>
      <c r="F262" s="11"/>
      <c r="G262" s="11"/>
      <c r="H262" s="218"/>
      <c r="I262" s="11"/>
      <c r="J262" s="11"/>
      <c r="K262" s="11"/>
      <c r="L262" s="218"/>
      <c r="M262" s="11"/>
      <c r="N262" s="11"/>
      <c r="O262" s="11"/>
      <c r="P262" s="218"/>
      <c r="Q262" s="11"/>
      <c r="R262" s="11"/>
      <c r="S262" s="11"/>
      <c r="T262" s="218"/>
      <c r="U262" s="11"/>
      <c r="V262" s="11"/>
      <c r="W262" s="11"/>
      <c r="X262" s="218"/>
      <c r="Y262" s="218"/>
      <c r="Z262" s="218"/>
      <c r="AA262" s="218"/>
      <c r="AB262" s="218"/>
      <c r="AC262" s="218"/>
      <c r="AD262" s="218"/>
      <c r="AE262" s="218"/>
      <c r="AF262" s="218"/>
      <c r="AG262" s="218"/>
      <c r="AH262" s="218"/>
      <c r="AI262" s="218"/>
      <c r="AJ262" s="218"/>
      <c r="AK262" s="218"/>
      <c r="AL262" s="218"/>
      <c r="AM262" s="218"/>
      <c r="AN262" s="218"/>
      <c r="AO262" s="218"/>
      <c r="AP262" s="218"/>
      <c r="AQ262" s="218"/>
      <c r="AR262" s="218"/>
      <c r="AS262" s="11"/>
      <c r="AT262" s="11"/>
      <c r="AU262" s="11"/>
      <c r="AV262" s="218"/>
      <c r="AW262" s="218"/>
      <c r="AX262" s="218"/>
      <c r="AY262" s="218"/>
      <c r="AZ262" s="218"/>
      <c r="BA262" s="11"/>
      <c r="BB262" s="11"/>
      <c r="BC262" s="11"/>
      <c r="BD262" s="218"/>
      <c r="BH262" s="218"/>
      <c r="BI262" s="218"/>
      <c r="BJ262" s="218"/>
      <c r="BK262" s="218"/>
      <c r="BL262" s="218"/>
      <c r="BM262" s="218"/>
      <c r="BN262" s="218"/>
      <c r="BO262" s="218"/>
      <c r="BP262" s="218"/>
      <c r="BQ262" s="218"/>
      <c r="BR262" s="218"/>
      <c r="BS262" s="218"/>
      <c r="BT262" s="218"/>
      <c r="BU262" s="218"/>
      <c r="BV262" s="218"/>
      <c r="BW262" s="218"/>
      <c r="BX262" s="218"/>
      <c r="CB262" s="218"/>
      <c r="CF262" s="218"/>
      <c r="CG262" s="218"/>
      <c r="CH262" s="218"/>
      <c r="CI262" s="218"/>
      <c r="CJ262" s="218"/>
      <c r="CK262" s="65"/>
      <c r="CL262" s="65"/>
      <c r="CM262" s="65"/>
      <c r="CN262" s="231"/>
      <c r="CR262" s="218"/>
      <c r="CV262" s="218"/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34:CV54">
    <sortCondition descending="1" ref="D34:D54"/>
  </sortState>
  <mergeCells count="63">
    <mergeCell ref="B60:CV60"/>
    <mergeCell ref="B56:CV56"/>
    <mergeCell ref="B57:CV57"/>
    <mergeCell ref="B58:CV58"/>
    <mergeCell ref="AS2:AV3"/>
    <mergeCell ref="BA2:BD3"/>
    <mergeCell ref="BE2:BH3"/>
    <mergeCell ref="BY2:CB3"/>
    <mergeCell ref="CC2:CF3"/>
    <mergeCell ref="CG2:CJ3"/>
    <mergeCell ref="AW2:AZ3"/>
    <mergeCell ref="Y2:AB3"/>
    <mergeCell ref="AC2:AF3"/>
    <mergeCell ref="AG2:AJ3"/>
    <mergeCell ref="AO2:AR3"/>
    <mergeCell ref="BI2:BL3"/>
    <mergeCell ref="B66:CV66"/>
    <mergeCell ref="CO2:CR3"/>
    <mergeCell ref="CS2:CV3"/>
    <mergeCell ref="B72:CV72"/>
    <mergeCell ref="B67:CV67"/>
    <mergeCell ref="B69:CV69"/>
    <mergeCell ref="B70:CV70"/>
    <mergeCell ref="Q2:T3"/>
    <mergeCell ref="B65:CV65"/>
    <mergeCell ref="B64:CV64"/>
    <mergeCell ref="B62:CV62"/>
    <mergeCell ref="B63:CV63"/>
    <mergeCell ref="B61:CV61"/>
    <mergeCell ref="B59:CV59"/>
    <mergeCell ref="CK2:CN3"/>
    <mergeCell ref="A2:D3"/>
    <mergeCell ref="B68:CV68"/>
    <mergeCell ref="B92:CV92"/>
    <mergeCell ref="B87:CV87"/>
    <mergeCell ref="B88:CV88"/>
    <mergeCell ref="B89:CV89"/>
    <mergeCell ref="B90:CV90"/>
    <mergeCell ref="B91:CV91"/>
    <mergeCell ref="B71:CV71"/>
    <mergeCell ref="B73:CV73"/>
    <mergeCell ref="B74:CV74"/>
    <mergeCell ref="B75:CV75"/>
    <mergeCell ref="B76:CV76"/>
    <mergeCell ref="B77:CV77"/>
    <mergeCell ref="B83:CV83"/>
    <mergeCell ref="B84:CV84"/>
    <mergeCell ref="B85:CV85"/>
    <mergeCell ref="B86:CV86"/>
    <mergeCell ref="B78:CV78"/>
    <mergeCell ref="B79:CV79"/>
    <mergeCell ref="B80:CV80"/>
    <mergeCell ref="B81:CV81"/>
    <mergeCell ref="B82:CV82"/>
    <mergeCell ref="A1:CV1"/>
    <mergeCell ref="U2:X3"/>
    <mergeCell ref="E2:H3"/>
    <mergeCell ref="I2:L3"/>
    <mergeCell ref="M2:P3"/>
    <mergeCell ref="AK2:AN3"/>
    <mergeCell ref="BM2:BP3"/>
    <mergeCell ref="BQ2:BT3"/>
    <mergeCell ref="BU2:BX3"/>
  </mergeCells>
  <phoneticPr fontId="15" type="noConversion"/>
  <pageMargins left="0.25" right="0.25" top="0.75" bottom="0.75" header="0.3" footer="0.3"/>
  <pageSetup paperSize="9" orientation="landscape" r:id="rId1"/>
  <ignoredErrors>
    <ignoredError sqref="D36 D16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apas2"/>
  <dimension ref="A1:DA110"/>
  <sheetViews>
    <sheetView tabSelected="1" workbookViewId="0">
      <pane xSplit="4" ySplit="3" topLeftCell="E4" activePane="bottomRight" state="frozen"/>
      <selection pane="topRight" activeCell="E1" sqref="E1"/>
      <selection pane="bottomLeft" activeCell="A3" sqref="A3"/>
      <selection pane="bottomRight" activeCell="BJ25" sqref="BJ25"/>
    </sheetView>
  </sheetViews>
  <sheetFormatPr defaultColWidth="11" defaultRowHeight="15.75" x14ac:dyDescent="0.25"/>
  <cols>
    <col min="1" max="1" width="3.75" customWidth="1"/>
    <col min="2" max="2" width="16.375" customWidth="1"/>
    <col min="3" max="3" width="5.75" customWidth="1"/>
    <col min="4" max="4" width="5.125" customWidth="1"/>
    <col min="5" max="5" width="4.125" customWidth="1"/>
    <col min="6" max="6" width="3.625" customWidth="1"/>
    <col min="7" max="7" width="3.875" customWidth="1"/>
    <col min="8" max="8" width="3.75" style="240" customWidth="1"/>
    <col min="9" max="9" width="3.75" customWidth="1"/>
    <col min="10" max="10" width="3.875" customWidth="1"/>
    <col min="11" max="11" width="3.625" customWidth="1"/>
    <col min="12" max="12" width="4" style="240" bestFit="1" customWidth="1"/>
    <col min="13" max="13" width="4.125" bestFit="1" customWidth="1"/>
    <col min="14" max="14" width="3" bestFit="1" customWidth="1"/>
    <col min="15" max="15" width="3.625" bestFit="1" customWidth="1"/>
    <col min="16" max="16" width="4" style="240" bestFit="1" customWidth="1"/>
    <col min="17" max="17" width="4.125" bestFit="1" customWidth="1"/>
    <col min="18" max="18" width="3" bestFit="1" customWidth="1"/>
    <col min="19" max="19" width="3.625" bestFit="1" customWidth="1"/>
    <col min="20" max="20" width="4" style="240" bestFit="1" customWidth="1"/>
    <col min="21" max="21" width="4.125" bestFit="1" customWidth="1"/>
    <col min="22" max="22" width="3.625" customWidth="1"/>
    <col min="23" max="23" width="3.625" bestFit="1" customWidth="1"/>
    <col min="24" max="24" width="4" style="240" bestFit="1" customWidth="1"/>
    <col min="25" max="40" width="4" style="240" customWidth="1"/>
    <col min="41" max="41" width="4.125" bestFit="1" customWidth="1"/>
    <col min="42" max="42" width="3" bestFit="1" customWidth="1"/>
    <col min="43" max="43" width="3.875" customWidth="1"/>
    <col min="44" max="44" width="4" bestFit="1" customWidth="1"/>
    <col min="45" max="45" width="4.125" bestFit="1" customWidth="1"/>
    <col min="46" max="46" width="3.125" bestFit="1" customWidth="1"/>
    <col min="47" max="47" width="3.625" bestFit="1" customWidth="1"/>
    <col min="48" max="48" width="4" bestFit="1" customWidth="1"/>
    <col min="49" max="49" width="4.125" hidden="1" customWidth="1"/>
    <col min="50" max="50" width="3" hidden="1" customWidth="1"/>
    <col min="51" max="51" width="3.625" hidden="1" customWidth="1"/>
    <col min="52" max="52" width="4" hidden="1" customWidth="1"/>
    <col min="53" max="53" width="4.125" hidden="1" customWidth="1"/>
    <col min="54" max="54" width="3" hidden="1" customWidth="1"/>
    <col min="55" max="55" width="3.625" hidden="1" customWidth="1"/>
    <col min="56" max="56" width="1.875" hidden="1" customWidth="1"/>
    <col min="57" max="57" width="2.125" hidden="1" customWidth="1"/>
    <col min="58" max="58" width="3" hidden="1" customWidth="1"/>
    <col min="59" max="59" width="3.625" hidden="1" customWidth="1"/>
    <col min="60" max="60" width="16.625" hidden="1" customWidth="1"/>
    <col min="61" max="61" width="6.375" hidden="1" customWidth="1"/>
  </cols>
  <sheetData>
    <row r="1" spans="1:105" ht="16.5" thickBot="1" x14ac:dyDescent="0.3">
      <c r="A1" s="436" t="s">
        <v>294</v>
      </c>
      <c r="B1" s="436"/>
      <c r="C1" s="436"/>
      <c r="D1" s="436"/>
      <c r="E1" s="436"/>
      <c r="F1" s="436"/>
      <c r="G1" s="436"/>
      <c r="H1" s="436"/>
      <c r="I1" s="436"/>
      <c r="J1" s="436"/>
      <c r="K1" s="436"/>
      <c r="L1" s="436"/>
      <c r="M1" s="436"/>
      <c r="N1" s="436"/>
      <c r="O1" s="436"/>
      <c r="P1" s="436"/>
      <c r="Q1" s="436"/>
      <c r="R1" s="436"/>
      <c r="S1" s="436"/>
      <c r="T1" s="436"/>
      <c r="U1" s="436"/>
      <c r="V1" s="436"/>
      <c r="W1" s="436"/>
      <c r="X1" s="436"/>
      <c r="Y1" s="436"/>
      <c r="Z1" s="436"/>
      <c r="AA1" s="436"/>
      <c r="AB1" s="436"/>
      <c r="AC1" s="436"/>
      <c r="AD1" s="436"/>
      <c r="AE1" s="436"/>
      <c r="AF1" s="436"/>
      <c r="AG1" s="436"/>
      <c r="AH1" s="436"/>
      <c r="AI1" s="436"/>
      <c r="AJ1" s="436"/>
      <c r="AK1" s="436"/>
      <c r="AL1" s="436"/>
      <c r="AM1" s="436"/>
      <c r="AN1" s="436"/>
      <c r="AO1" s="436"/>
      <c r="AP1" s="436"/>
      <c r="AQ1" s="436"/>
      <c r="AR1" s="436"/>
      <c r="AS1" s="436"/>
      <c r="AT1" s="436"/>
      <c r="AU1" s="436"/>
      <c r="AV1" s="436"/>
      <c r="AW1" s="436"/>
      <c r="AX1" s="436"/>
      <c r="AY1" s="436"/>
      <c r="AZ1" s="436"/>
      <c r="BA1" s="436"/>
      <c r="BB1" s="436"/>
      <c r="BC1" s="436"/>
      <c r="BD1" s="436"/>
      <c r="BE1" s="436"/>
      <c r="BF1" s="436"/>
      <c r="BG1" s="436"/>
      <c r="BH1" s="436"/>
    </row>
    <row r="2" spans="1:105" s="4" customFormat="1" ht="14.1" customHeight="1" x14ac:dyDescent="0.25">
      <c r="A2" s="407" t="s">
        <v>119</v>
      </c>
      <c r="B2" s="407"/>
      <c r="C2" s="407"/>
      <c r="D2" s="408"/>
      <c r="E2" s="452" t="s">
        <v>293</v>
      </c>
      <c r="F2" s="453"/>
      <c r="G2" s="453"/>
      <c r="H2" s="454"/>
      <c r="I2" s="437" t="s">
        <v>275</v>
      </c>
      <c r="J2" s="438"/>
      <c r="K2" s="438"/>
      <c r="L2" s="439"/>
      <c r="M2" s="437" t="s">
        <v>276</v>
      </c>
      <c r="N2" s="438"/>
      <c r="O2" s="438"/>
      <c r="P2" s="439"/>
      <c r="Q2" s="437" t="s">
        <v>288</v>
      </c>
      <c r="R2" s="438"/>
      <c r="S2" s="438"/>
      <c r="T2" s="439"/>
      <c r="U2" s="452" t="s">
        <v>289</v>
      </c>
      <c r="V2" s="453"/>
      <c r="W2" s="453"/>
      <c r="X2" s="454"/>
      <c r="Y2" s="459" t="s">
        <v>355</v>
      </c>
      <c r="Z2" s="460"/>
      <c r="AA2" s="460"/>
      <c r="AB2" s="461"/>
      <c r="AC2" s="452" t="s">
        <v>290</v>
      </c>
      <c r="AD2" s="453"/>
      <c r="AE2" s="453"/>
      <c r="AF2" s="454"/>
      <c r="AG2" s="452" t="s">
        <v>291</v>
      </c>
      <c r="AH2" s="453"/>
      <c r="AI2" s="453"/>
      <c r="AJ2" s="454"/>
      <c r="AK2" s="452" t="s">
        <v>292</v>
      </c>
      <c r="AL2" s="453"/>
      <c r="AM2" s="453"/>
      <c r="AN2" s="454"/>
      <c r="AO2" s="440" t="s">
        <v>366</v>
      </c>
      <c r="AP2" s="441"/>
      <c r="AQ2" s="441"/>
      <c r="AR2" s="442"/>
      <c r="AS2" s="440" t="s">
        <v>370</v>
      </c>
      <c r="AT2" s="441"/>
      <c r="AU2" s="441"/>
      <c r="AV2" s="442"/>
      <c r="AW2" s="446"/>
      <c r="AX2" s="447"/>
      <c r="AY2" s="447"/>
      <c r="AZ2" s="448"/>
      <c r="BA2" s="446"/>
      <c r="BB2" s="447"/>
      <c r="BC2" s="447"/>
      <c r="BD2" s="448"/>
      <c r="BE2" s="446"/>
      <c r="BF2" s="447"/>
      <c r="BG2" s="447"/>
      <c r="BH2" s="448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9"/>
    </row>
    <row r="3" spans="1:105" s="5" customFormat="1" ht="63" customHeight="1" thickBot="1" x14ac:dyDescent="0.3">
      <c r="A3" s="410"/>
      <c r="B3" s="410"/>
      <c r="C3" s="410"/>
      <c r="D3" s="411"/>
      <c r="E3" s="455"/>
      <c r="F3" s="456"/>
      <c r="G3" s="456"/>
      <c r="H3" s="457"/>
      <c r="I3" s="388"/>
      <c r="J3" s="389"/>
      <c r="K3" s="389"/>
      <c r="L3" s="390"/>
      <c r="M3" s="388"/>
      <c r="N3" s="389"/>
      <c r="O3" s="389"/>
      <c r="P3" s="390"/>
      <c r="Q3" s="388"/>
      <c r="R3" s="389"/>
      <c r="S3" s="389"/>
      <c r="T3" s="390"/>
      <c r="U3" s="455"/>
      <c r="V3" s="456"/>
      <c r="W3" s="456"/>
      <c r="X3" s="457"/>
      <c r="Y3" s="462"/>
      <c r="Z3" s="463"/>
      <c r="AA3" s="463"/>
      <c r="AB3" s="464"/>
      <c r="AC3" s="455"/>
      <c r="AD3" s="456"/>
      <c r="AE3" s="456"/>
      <c r="AF3" s="457"/>
      <c r="AG3" s="455"/>
      <c r="AH3" s="456"/>
      <c r="AI3" s="456"/>
      <c r="AJ3" s="457"/>
      <c r="AK3" s="455"/>
      <c r="AL3" s="456"/>
      <c r="AM3" s="456"/>
      <c r="AN3" s="457"/>
      <c r="AO3" s="443"/>
      <c r="AP3" s="444"/>
      <c r="AQ3" s="444"/>
      <c r="AR3" s="445"/>
      <c r="AS3" s="443"/>
      <c r="AT3" s="444"/>
      <c r="AU3" s="444"/>
      <c r="AV3" s="445"/>
      <c r="AW3" s="449"/>
      <c r="AX3" s="450"/>
      <c r="AY3" s="450"/>
      <c r="AZ3" s="451"/>
      <c r="BA3" s="449"/>
      <c r="BB3" s="450"/>
      <c r="BC3" s="450"/>
      <c r="BD3" s="451"/>
      <c r="BE3" s="449"/>
      <c r="BF3" s="450"/>
      <c r="BG3" s="450"/>
      <c r="BH3" s="451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6"/>
    </row>
    <row r="4" spans="1:105" s="2" customFormat="1" ht="30.75" customHeight="1" thickBot="1" x14ac:dyDescent="0.3">
      <c r="A4" s="31" t="s">
        <v>30</v>
      </c>
      <c r="B4" s="50" t="s">
        <v>166</v>
      </c>
      <c r="C4" s="25" t="s">
        <v>46</v>
      </c>
      <c r="D4" s="25" t="s">
        <v>29</v>
      </c>
      <c r="E4" s="15" t="s">
        <v>27</v>
      </c>
      <c r="F4" s="16" t="s">
        <v>28</v>
      </c>
      <c r="G4" s="17" t="s">
        <v>0</v>
      </c>
      <c r="H4" s="236" t="s">
        <v>1</v>
      </c>
      <c r="I4" s="15" t="s">
        <v>27</v>
      </c>
      <c r="J4" s="16" t="s">
        <v>28</v>
      </c>
      <c r="K4" s="17" t="s">
        <v>0</v>
      </c>
      <c r="L4" s="235" t="s">
        <v>1</v>
      </c>
      <c r="M4" s="15" t="s">
        <v>27</v>
      </c>
      <c r="N4" s="16" t="s">
        <v>28</v>
      </c>
      <c r="O4" s="17" t="s">
        <v>0</v>
      </c>
      <c r="P4" s="235" t="s">
        <v>1</v>
      </c>
      <c r="Q4" s="52" t="s">
        <v>27</v>
      </c>
      <c r="R4" s="16" t="s">
        <v>28</v>
      </c>
      <c r="S4" s="17" t="s">
        <v>0</v>
      </c>
      <c r="T4" s="235" t="s">
        <v>1</v>
      </c>
      <c r="U4" s="52" t="s">
        <v>27</v>
      </c>
      <c r="V4" s="16" t="s">
        <v>28</v>
      </c>
      <c r="W4" s="17" t="s">
        <v>0</v>
      </c>
      <c r="X4" s="235" t="s">
        <v>1</v>
      </c>
      <c r="Y4" s="52" t="s">
        <v>27</v>
      </c>
      <c r="Z4" s="16" t="s">
        <v>28</v>
      </c>
      <c r="AA4" s="17" t="s">
        <v>0</v>
      </c>
      <c r="AB4" s="235" t="s">
        <v>1</v>
      </c>
      <c r="AC4" s="52" t="s">
        <v>27</v>
      </c>
      <c r="AD4" s="16" t="s">
        <v>28</v>
      </c>
      <c r="AE4" s="17" t="s">
        <v>0</v>
      </c>
      <c r="AF4" s="235" t="s">
        <v>1</v>
      </c>
      <c r="AG4" s="52" t="s">
        <v>27</v>
      </c>
      <c r="AH4" s="16" t="s">
        <v>28</v>
      </c>
      <c r="AI4" s="17" t="s">
        <v>0</v>
      </c>
      <c r="AJ4" s="235" t="s">
        <v>1</v>
      </c>
      <c r="AK4" s="52" t="s">
        <v>27</v>
      </c>
      <c r="AL4" s="16" t="s">
        <v>28</v>
      </c>
      <c r="AM4" s="17" t="s">
        <v>0</v>
      </c>
      <c r="AN4" s="235" t="s">
        <v>1</v>
      </c>
      <c r="AO4" s="203" t="s">
        <v>27</v>
      </c>
      <c r="AP4" s="204" t="s">
        <v>28</v>
      </c>
      <c r="AQ4" s="205" t="s">
        <v>0</v>
      </c>
      <c r="AR4" s="206" t="s">
        <v>1</v>
      </c>
      <c r="AS4" s="15" t="s">
        <v>27</v>
      </c>
      <c r="AT4" s="16" t="s">
        <v>28</v>
      </c>
      <c r="AU4" s="17" t="s">
        <v>0</v>
      </c>
      <c r="AV4" s="18" t="s">
        <v>1</v>
      </c>
      <c r="AW4" s="52" t="s">
        <v>27</v>
      </c>
      <c r="AX4" s="16" t="s">
        <v>28</v>
      </c>
      <c r="AY4" s="17" t="s">
        <v>0</v>
      </c>
      <c r="AZ4" s="18" t="s">
        <v>1</v>
      </c>
      <c r="BA4" s="118" t="s">
        <v>27</v>
      </c>
      <c r="BB4" s="117" t="s">
        <v>28</v>
      </c>
      <c r="BC4" s="35" t="s">
        <v>0</v>
      </c>
      <c r="BD4" s="36" t="s">
        <v>1</v>
      </c>
      <c r="BE4" s="118" t="s">
        <v>27</v>
      </c>
      <c r="BF4" s="117" t="s">
        <v>28</v>
      </c>
      <c r="BG4" s="35" t="s">
        <v>0</v>
      </c>
      <c r="BH4" s="36" t="s">
        <v>1</v>
      </c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3"/>
    </row>
    <row r="5" spans="1:105" s="124" customFormat="1" x14ac:dyDescent="0.25">
      <c r="A5" s="328">
        <v>1</v>
      </c>
      <c r="B5" s="336" t="s">
        <v>280</v>
      </c>
      <c r="C5" s="339">
        <v>2008</v>
      </c>
      <c r="D5" s="340">
        <f>SUM(H5+L5+P5+T5+X5+AR5+AB5+AJ5+AF5+AN5+AV5)</f>
        <v>285.2</v>
      </c>
      <c r="E5" s="55">
        <v>1</v>
      </c>
      <c r="F5" s="56">
        <v>17</v>
      </c>
      <c r="G5" s="56">
        <v>1</v>
      </c>
      <c r="H5" s="58">
        <f>E5*F5+G5</f>
        <v>18</v>
      </c>
      <c r="I5" s="68"/>
      <c r="J5" s="56"/>
      <c r="K5" s="56"/>
      <c r="L5" s="58"/>
      <c r="M5" s="55"/>
      <c r="N5" s="56"/>
      <c r="O5" s="56"/>
      <c r="P5" s="208"/>
      <c r="Q5" s="55">
        <v>1</v>
      </c>
      <c r="R5" s="56">
        <v>14</v>
      </c>
      <c r="S5" s="56">
        <v>3</v>
      </c>
      <c r="T5" s="208">
        <f>Q5*R5+S5</f>
        <v>17</v>
      </c>
      <c r="U5" s="68">
        <v>1</v>
      </c>
      <c r="V5" s="56">
        <v>19</v>
      </c>
      <c r="W5" s="56">
        <v>5</v>
      </c>
      <c r="X5" s="208">
        <f>U5*V5+W5</f>
        <v>24</v>
      </c>
      <c r="Y5" s="284"/>
      <c r="Z5" s="282"/>
      <c r="AA5" s="282"/>
      <c r="AB5" s="58"/>
      <c r="AC5" s="68">
        <v>1</v>
      </c>
      <c r="AD5" s="56">
        <v>40</v>
      </c>
      <c r="AE5" s="56">
        <v>1</v>
      </c>
      <c r="AF5" s="208">
        <f>+AC5*AD5+AE5</f>
        <v>41</v>
      </c>
      <c r="AG5" s="284">
        <v>1</v>
      </c>
      <c r="AH5" s="282">
        <v>44</v>
      </c>
      <c r="AI5" s="282"/>
      <c r="AJ5" s="58">
        <f>+AG5*AH5+AI5</f>
        <v>44</v>
      </c>
      <c r="AK5" s="55">
        <v>1</v>
      </c>
      <c r="AL5" s="56">
        <v>40</v>
      </c>
      <c r="AM5" s="56"/>
      <c r="AN5" s="58">
        <f>+AK5*AL5+AM5</f>
        <v>40</v>
      </c>
      <c r="AO5" s="377">
        <v>1</v>
      </c>
      <c r="AP5" s="339">
        <v>41.2</v>
      </c>
      <c r="AQ5" s="339">
        <v>5</v>
      </c>
      <c r="AR5" s="338">
        <f>+AO5*AP5+AQ5</f>
        <v>46.2</v>
      </c>
      <c r="AS5" s="377">
        <v>1</v>
      </c>
      <c r="AT5" s="339">
        <v>52</v>
      </c>
      <c r="AU5" s="339">
        <v>3</v>
      </c>
      <c r="AV5" s="334">
        <f>+AS5*AT5+AU5</f>
        <v>55</v>
      </c>
    </row>
    <row r="6" spans="1:105" s="288" customFormat="1" x14ac:dyDescent="0.25">
      <c r="A6" s="331">
        <v>2</v>
      </c>
      <c r="B6" s="332" t="s">
        <v>161</v>
      </c>
      <c r="C6" s="333">
        <v>2007</v>
      </c>
      <c r="D6" s="334">
        <f>SUM(H6+L6+P6+AR6+T6+X6+AV6+AZ6+BD6+AF6+AB6+AN6)</f>
        <v>240</v>
      </c>
      <c r="E6" s="284">
        <v>1</v>
      </c>
      <c r="F6" s="282">
        <v>24</v>
      </c>
      <c r="G6" s="282">
        <v>4</v>
      </c>
      <c r="H6" s="208">
        <f t="shared" ref="H6:H23" si="0">E6*F6+G6</f>
        <v>28</v>
      </c>
      <c r="I6" s="284">
        <v>1</v>
      </c>
      <c r="J6" s="282">
        <v>44</v>
      </c>
      <c r="K6" s="282"/>
      <c r="L6" s="270">
        <f>+I6*J6+K6</f>
        <v>44</v>
      </c>
      <c r="M6" s="284"/>
      <c r="N6" s="282"/>
      <c r="O6" s="282"/>
      <c r="P6" s="208"/>
      <c r="Q6" s="284">
        <v>1</v>
      </c>
      <c r="R6" s="282">
        <v>44</v>
      </c>
      <c r="S6" s="282"/>
      <c r="T6" s="208">
        <f t="shared" ref="T6:T12" si="1">Q6*R6+S6</f>
        <v>44</v>
      </c>
      <c r="U6" s="284">
        <v>1</v>
      </c>
      <c r="V6" s="282">
        <v>44</v>
      </c>
      <c r="W6" s="282">
        <v>2</v>
      </c>
      <c r="X6" s="208">
        <f>U6*V6+W6</f>
        <v>46</v>
      </c>
      <c r="Y6" s="284">
        <v>1</v>
      </c>
      <c r="Z6" s="282">
        <v>42</v>
      </c>
      <c r="AA6" s="282">
        <v>1</v>
      </c>
      <c r="AB6" s="264">
        <f>+Y6*Z6+AA6</f>
        <v>43</v>
      </c>
      <c r="AC6" s="284"/>
      <c r="AD6" s="282"/>
      <c r="AE6" s="282"/>
      <c r="AF6" s="208"/>
      <c r="AG6" s="284"/>
      <c r="AH6" s="282"/>
      <c r="AI6" s="282"/>
      <c r="AJ6" s="264"/>
      <c r="AK6" s="284">
        <v>1</v>
      </c>
      <c r="AL6" s="282">
        <v>24</v>
      </c>
      <c r="AM6" s="282">
        <v>11</v>
      </c>
      <c r="AN6" s="264">
        <f>+AK6*AL6+AM6</f>
        <v>35</v>
      </c>
      <c r="AO6" s="284"/>
      <c r="AP6" s="282"/>
      <c r="AQ6" s="282"/>
      <c r="AR6" s="283"/>
      <c r="AS6" s="284"/>
      <c r="AT6" s="282"/>
      <c r="AU6" s="282"/>
      <c r="AV6" s="283"/>
      <c r="AW6" s="285"/>
      <c r="AX6" s="272"/>
      <c r="AY6" s="272"/>
      <c r="AZ6" s="286"/>
      <c r="BA6" s="287"/>
      <c r="BD6" s="289"/>
      <c r="BE6" s="284"/>
      <c r="BF6" s="282"/>
      <c r="BG6" s="282"/>
      <c r="BH6" s="283"/>
      <c r="BI6" s="290"/>
      <c r="BJ6" s="290"/>
      <c r="BK6" s="290"/>
      <c r="BL6" s="290"/>
      <c r="BM6" s="290"/>
      <c r="BN6" s="290"/>
      <c r="BO6" s="290"/>
      <c r="BP6" s="290"/>
      <c r="BQ6" s="290"/>
      <c r="BR6" s="290"/>
      <c r="BS6" s="290"/>
      <c r="BT6" s="290"/>
      <c r="BU6" s="290"/>
      <c r="BV6" s="290"/>
      <c r="BW6" s="290"/>
      <c r="BX6" s="290"/>
      <c r="BY6" s="290"/>
      <c r="BZ6" s="290"/>
      <c r="CA6" s="290"/>
      <c r="CB6" s="290"/>
      <c r="CC6" s="290"/>
      <c r="CD6" s="290"/>
      <c r="CE6" s="290"/>
      <c r="CF6" s="290"/>
      <c r="CG6" s="290"/>
      <c r="CH6" s="290"/>
      <c r="CI6" s="290"/>
      <c r="CJ6" s="290"/>
      <c r="CK6" s="290"/>
      <c r="CL6" s="290"/>
      <c r="CM6" s="290"/>
      <c r="CN6" s="290"/>
      <c r="CO6" s="290"/>
      <c r="CP6" s="290"/>
      <c r="CQ6" s="290"/>
      <c r="CR6" s="290"/>
      <c r="CS6" s="290"/>
      <c r="CT6" s="290"/>
      <c r="CU6" s="290"/>
      <c r="CV6" s="290"/>
      <c r="CW6" s="290"/>
      <c r="CX6" s="290"/>
      <c r="CY6" s="290"/>
      <c r="CZ6" s="290"/>
      <c r="DA6" s="291"/>
    </row>
    <row r="7" spans="1:105" s="63" customFormat="1" x14ac:dyDescent="0.25">
      <c r="A7" s="335">
        <v>3</v>
      </c>
      <c r="B7" s="336" t="s">
        <v>261</v>
      </c>
      <c r="C7" s="337">
        <v>2008</v>
      </c>
      <c r="D7" s="338">
        <f>SUM(H7+L7+P7+AR7+T7+X7+AV7+AZ7+BD7+AN7+AB7)</f>
        <v>219</v>
      </c>
      <c r="E7" s="68"/>
      <c r="F7" s="56"/>
      <c r="G7" s="56"/>
      <c r="H7" s="58"/>
      <c r="I7" s="55">
        <v>1</v>
      </c>
      <c r="J7" s="56">
        <v>26</v>
      </c>
      <c r="K7" s="56"/>
      <c r="L7" s="58">
        <f>+I7*J7</f>
        <v>26</v>
      </c>
      <c r="M7" s="55">
        <v>1</v>
      </c>
      <c r="N7" s="56">
        <v>22</v>
      </c>
      <c r="O7" s="56">
        <v>4</v>
      </c>
      <c r="P7" s="208">
        <f>M7*N7+O7</f>
        <v>26</v>
      </c>
      <c r="Q7" s="55"/>
      <c r="R7" s="56"/>
      <c r="S7" s="56"/>
      <c r="T7" s="57"/>
      <c r="U7" s="55">
        <v>1</v>
      </c>
      <c r="V7" s="56">
        <v>44</v>
      </c>
      <c r="W7" s="56"/>
      <c r="X7" s="58">
        <f>U7*V7+W7</f>
        <v>44</v>
      </c>
      <c r="Y7" s="284">
        <v>1.5</v>
      </c>
      <c r="Z7" s="282">
        <v>82</v>
      </c>
      <c r="AA7" s="282"/>
      <c r="AB7" s="264">
        <f>+Y7*Z7+AA7</f>
        <v>123</v>
      </c>
      <c r="AC7" s="55"/>
      <c r="AD7" s="56"/>
      <c r="AE7" s="56"/>
      <c r="AF7" s="58"/>
      <c r="AG7" s="284"/>
      <c r="AH7" s="282"/>
      <c r="AI7" s="282"/>
      <c r="AJ7" s="58"/>
      <c r="AK7" s="55"/>
      <c r="AL7" s="56"/>
      <c r="AM7" s="56"/>
      <c r="AN7" s="58"/>
      <c r="AO7" s="55"/>
      <c r="AP7" s="56"/>
      <c r="AQ7" s="56"/>
      <c r="AR7" s="57"/>
      <c r="AS7" s="55"/>
      <c r="AT7" s="56"/>
      <c r="AU7" s="56"/>
      <c r="AV7" s="57"/>
      <c r="AW7" s="171"/>
      <c r="AX7" s="172"/>
      <c r="AY7" s="172"/>
      <c r="AZ7" s="174"/>
      <c r="BA7" s="64"/>
      <c r="BD7" s="135"/>
      <c r="BE7" s="64"/>
      <c r="BH7" s="130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2"/>
    </row>
    <row r="8" spans="1:105" s="124" customFormat="1" x14ac:dyDescent="0.25">
      <c r="A8" s="183">
        <v>4</v>
      </c>
      <c r="B8" s="125" t="s">
        <v>212</v>
      </c>
      <c r="C8" s="56">
        <v>2009</v>
      </c>
      <c r="D8" s="150">
        <f>SUM(H8+L8+P8+T8+X8+AR8+AB8+AJ8)</f>
        <v>128</v>
      </c>
      <c r="E8" s="55">
        <v>1</v>
      </c>
      <c r="F8" s="56">
        <v>17</v>
      </c>
      <c r="G8" s="56">
        <v>3</v>
      </c>
      <c r="H8" s="58">
        <f>E8*F8+G8</f>
        <v>20</v>
      </c>
      <c r="I8" s="68">
        <v>1</v>
      </c>
      <c r="J8" s="56">
        <v>26</v>
      </c>
      <c r="K8" s="56">
        <v>7</v>
      </c>
      <c r="L8" s="270">
        <f>+I8*J8+K8</f>
        <v>33</v>
      </c>
      <c r="M8" s="55"/>
      <c r="N8" s="56"/>
      <c r="O8" s="56"/>
      <c r="P8" s="208"/>
      <c r="Q8" s="55"/>
      <c r="R8" s="56"/>
      <c r="S8" s="56"/>
      <c r="T8" s="208"/>
      <c r="U8" s="68">
        <v>1</v>
      </c>
      <c r="V8" s="56">
        <v>19</v>
      </c>
      <c r="W8" s="56">
        <v>12</v>
      </c>
      <c r="X8" s="208">
        <f>U8*V8+W8</f>
        <v>31</v>
      </c>
      <c r="Y8" s="284">
        <v>1</v>
      </c>
      <c r="Z8" s="282">
        <v>42</v>
      </c>
      <c r="AA8" s="282">
        <v>2</v>
      </c>
      <c r="AB8" s="264">
        <f>+Y8*Z8+AA8</f>
        <v>44</v>
      </c>
      <c r="AC8" s="55"/>
      <c r="AD8" s="56"/>
      <c r="AE8" s="56"/>
      <c r="AF8" s="208"/>
      <c r="AG8" s="284"/>
      <c r="AH8" s="282"/>
      <c r="AI8" s="282"/>
      <c r="AJ8" s="264"/>
      <c r="AK8" s="55"/>
      <c r="AL8" s="56"/>
      <c r="AM8" s="56"/>
      <c r="AN8" s="264"/>
      <c r="AO8" s="55"/>
      <c r="AP8" s="56"/>
      <c r="AQ8" s="56"/>
      <c r="AR8" s="58"/>
      <c r="AS8" s="55"/>
      <c r="AT8" s="56"/>
      <c r="AU8" s="56"/>
      <c r="AV8" s="57"/>
    </row>
    <row r="9" spans="1:105" s="124" customFormat="1" x14ac:dyDescent="0.25">
      <c r="A9" s="183">
        <v>5</v>
      </c>
      <c r="B9" s="125" t="s">
        <v>298</v>
      </c>
      <c r="C9" s="56">
        <v>2007</v>
      </c>
      <c r="D9" s="150">
        <f>SUM(H9+L9+P9+T9+X9+AR9+AB9+AJ9)</f>
        <v>124</v>
      </c>
      <c r="E9" s="55"/>
      <c r="F9" s="56"/>
      <c r="G9" s="56"/>
      <c r="H9" s="58"/>
      <c r="I9" s="68">
        <v>1</v>
      </c>
      <c r="J9" s="56">
        <v>18</v>
      </c>
      <c r="K9" s="56">
        <v>2</v>
      </c>
      <c r="L9" s="270">
        <f>+I9*J9+K9</f>
        <v>20</v>
      </c>
      <c r="M9" s="55"/>
      <c r="N9" s="56"/>
      <c r="O9" s="56"/>
      <c r="P9" s="208"/>
      <c r="Q9" s="55"/>
      <c r="R9" s="56"/>
      <c r="S9" s="56"/>
      <c r="T9" s="208"/>
      <c r="U9" s="68">
        <v>1</v>
      </c>
      <c r="V9" s="56">
        <v>19</v>
      </c>
      <c r="W9" s="56">
        <v>10</v>
      </c>
      <c r="X9" s="208">
        <f>U9*V9+W9</f>
        <v>29</v>
      </c>
      <c r="Y9" s="284">
        <v>1</v>
      </c>
      <c r="Z9" s="282">
        <v>21</v>
      </c>
      <c r="AA9" s="282">
        <v>9</v>
      </c>
      <c r="AB9" s="264">
        <f>+Y9*Z9+AA9</f>
        <v>30</v>
      </c>
      <c r="AC9" s="55"/>
      <c r="AD9" s="56"/>
      <c r="AE9" s="56"/>
      <c r="AF9" s="208"/>
      <c r="AG9" s="284">
        <v>1</v>
      </c>
      <c r="AH9" s="282">
        <v>44</v>
      </c>
      <c r="AI9" s="282">
        <v>1</v>
      </c>
      <c r="AJ9" s="264">
        <f>+AG9*AH9+AI9</f>
        <v>45</v>
      </c>
      <c r="AK9" s="55"/>
      <c r="AL9" s="56"/>
      <c r="AM9" s="56"/>
      <c r="AN9" s="264"/>
      <c r="AO9" s="55"/>
      <c r="AP9" s="56"/>
      <c r="AQ9" s="56"/>
      <c r="AR9" s="58"/>
      <c r="AS9" s="55"/>
      <c r="AT9" s="56"/>
      <c r="AU9" s="56"/>
      <c r="AV9" s="57"/>
    </row>
    <row r="10" spans="1:105" s="65" customFormat="1" x14ac:dyDescent="0.25">
      <c r="A10" s="314">
        <v>6</v>
      </c>
      <c r="B10" s="125" t="s">
        <v>249</v>
      </c>
      <c r="C10" s="56">
        <v>2004</v>
      </c>
      <c r="D10" s="150">
        <f>SUM(H10+L10+P10+T10+X10+AR10+AB10+AJ10+AF10+AN10)</f>
        <v>106</v>
      </c>
      <c r="E10" s="171"/>
      <c r="F10" s="172"/>
      <c r="G10" s="172"/>
      <c r="H10" s="267"/>
      <c r="I10" s="55"/>
      <c r="J10" s="56"/>
      <c r="K10" s="56"/>
      <c r="L10" s="150"/>
      <c r="M10" s="55"/>
      <c r="N10" s="56"/>
      <c r="O10" s="56"/>
      <c r="P10" s="58"/>
      <c r="Q10" s="55"/>
      <c r="R10" s="56"/>
      <c r="S10" s="56"/>
      <c r="T10" s="58"/>
      <c r="U10" s="68"/>
      <c r="V10" s="56"/>
      <c r="W10" s="56"/>
      <c r="X10" s="58"/>
      <c r="Y10" s="284"/>
      <c r="Z10" s="282"/>
      <c r="AA10" s="282"/>
      <c r="AB10" s="58"/>
      <c r="AC10" s="68">
        <v>1</v>
      </c>
      <c r="AD10" s="56">
        <v>40</v>
      </c>
      <c r="AE10" s="56">
        <v>2</v>
      </c>
      <c r="AF10" s="208">
        <f>+AC10*AD10+AE10</f>
        <v>42</v>
      </c>
      <c r="AG10" s="284"/>
      <c r="AH10" s="282"/>
      <c r="AI10" s="282"/>
      <c r="AJ10" s="264"/>
      <c r="AK10" s="284">
        <v>1</v>
      </c>
      <c r="AL10" s="282">
        <v>64</v>
      </c>
      <c r="AM10" s="282"/>
      <c r="AN10" s="264">
        <f>+AK10*AL10+AM10</f>
        <v>64</v>
      </c>
      <c r="AO10" s="171"/>
      <c r="AP10" s="172"/>
      <c r="AQ10" s="172"/>
      <c r="AR10" s="66"/>
      <c r="AS10" s="171"/>
      <c r="AT10" s="172"/>
      <c r="AU10" s="172"/>
      <c r="AV10" s="66"/>
      <c r="AW10" s="126"/>
      <c r="AX10" s="126"/>
      <c r="AY10" s="126"/>
      <c r="AZ10" s="126"/>
      <c r="BA10" s="126"/>
      <c r="BB10" s="126"/>
      <c r="BC10" s="126"/>
      <c r="BD10" s="126"/>
      <c r="BE10" s="126"/>
      <c r="BF10" s="126"/>
      <c r="BG10" s="126"/>
      <c r="BH10" s="126"/>
    </row>
    <row r="11" spans="1:105" s="63" customFormat="1" x14ac:dyDescent="0.25">
      <c r="A11" s="170">
        <v>7</v>
      </c>
      <c r="B11" s="125" t="s">
        <v>232</v>
      </c>
      <c r="C11" s="60">
        <v>2006</v>
      </c>
      <c r="D11" s="58">
        <f>SUM(H11+L11+P11+AR11+T11+X11+AV11+AZ11+BD11+AN11)</f>
        <v>71</v>
      </c>
      <c r="E11" s="55"/>
      <c r="F11" s="56"/>
      <c r="G11" s="56"/>
      <c r="H11" s="58"/>
      <c r="I11" s="55">
        <v>1</v>
      </c>
      <c r="J11" s="56">
        <v>26</v>
      </c>
      <c r="K11" s="56">
        <v>1</v>
      </c>
      <c r="L11" s="270">
        <f>+I11*J11+K11</f>
        <v>27</v>
      </c>
      <c r="M11" s="55">
        <v>1</v>
      </c>
      <c r="N11" s="56">
        <v>44</v>
      </c>
      <c r="O11" s="56"/>
      <c r="P11" s="58">
        <f t="shared" ref="P11:P16" si="2">M11*N11+O11</f>
        <v>44</v>
      </c>
      <c r="Q11" s="55"/>
      <c r="R11" s="56"/>
      <c r="S11" s="56"/>
      <c r="T11" s="58"/>
      <c r="U11" s="55"/>
      <c r="V11" s="56"/>
      <c r="W11" s="56"/>
      <c r="X11" s="58"/>
      <c r="Y11" s="284"/>
      <c r="Z11" s="282"/>
      <c r="AA11" s="282"/>
      <c r="AB11" s="264"/>
      <c r="AC11" s="55"/>
      <c r="AD11" s="56"/>
      <c r="AE11" s="56"/>
      <c r="AF11" s="58"/>
      <c r="AG11" s="284"/>
      <c r="AH11" s="282"/>
      <c r="AI11" s="282"/>
      <c r="AJ11" s="264"/>
      <c r="AK11" s="55"/>
      <c r="AL11" s="56"/>
      <c r="AM11" s="56"/>
      <c r="AN11" s="264"/>
      <c r="AO11" s="55"/>
      <c r="AP11" s="56"/>
      <c r="AQ11" s="56"/>
      <c r="AR11" s="57"/>
      <c r="AS11" s="55"/>
      <c r="AT11" s="56"/>
      <c r="AU11" s="56"/>
      <c r="AV11" s="57"/>
      <c r="AW11" s="171"/>
      <c r="AX11" s="172"/>
      <c r="AY11" s="172"/>
      <c r="AZ11" s="174"/>
      <c r="BA11" s="64"/>
      <c r="BD11" s="135"/>
      <c r="BE11" s="55"/>
      <c r="BF11" s="56"/>
      <c r="BG11" s="56"/>
      <c r="BH11" s="57"/>
      <c r="BI11" s="65"/>
      <c r="BJ11" s="65"/>
      <c r="BK11" s="65"/>
      <c r="BL11" s="65"/>
      <c r="BM11" s="65"/>
      <c r="BN11" s="65"/>
      <c r="BO11" s="65"/>
      <c r="BP11" s="65"/>
      <c r="BQ11" s="65"/>
      <c r="BR11" s="65"/>
      <c r="BS11" s="65"/>
      <c r="BT11" s="65"/>
      <c r="BU11" s="65"/>
      <c r="BV11" s="65"/>
      <c r="BW11" s="65"/>
      <c r="BX11" s="65"/>
      <c r="BY11" s="65"/>
      <c r="BZ11" s="65"/>
      <c r="CA11" s="65"/>
      <c r="CB11" s="65"/>
      <c r="CC11" s="65"/>
      <c r="CD11" s="65"/>
      <c r="CE11" s="65"/>
      <c r="CF11" s="65"/>
      <c r="CG11" s="65"/>
      <c r="CH11" s="65"/>
      <c r="CI11" s="65"/>
      <c r="CJ11" s="65"/>
      <c r="CK11" s="65"/>
      <c r="CL11" s="65"/>
      <c r="CM11" s="65"/>
      <c r="CN11" s="65"/>
      <c r="CO11" s="65"/>
      <c r="CP11" s="65"/>
      <c r="CQ11" s="65"/>
      <c r="CR11" s="65"/>
      <c r="CS11" s="65"/>
      <c r="CT11" s="65"/>
      <c r="CU11" s="65"/>
      <c r="CV11" s="65"/>
      <c r="CW11" s="65"/>
      <c r="CX11" s="65"/>
      <c r="CY11" s="65"/>
      <c r="CZ11" s="65"/>
      <c r="DA11" s="62"/>
    </row>
    <row r="12" spans="1:105" s="124" customFormat="1" x14ac:dyDescent="0.25">
      <c r="A12" s="183">
        <v>7</v>
      </c>
      <c r="B12" s="125" t="s">
        <v>297</v>
      </c>
      <c r="C12" s="56">
        <v>2008</v>
      </c>
      <c r="D12" s="150">
        <f>SUM(H12+L12+P12+T12+X12+AR12+AB12+AJ12)</f>
        <v>71</v>
      </c>
      <c r="E12" s="55"/>
      <c r="F12" s="56"/>
      <c r="G12" s="56"/>
      <c r="H12" s="58"/>
      <c r="I12" s="68">
        <v>1</v>
      </c>
      <c r="J12" s="56">
        <v>18</v>
      </c>
      <c r="K12" s="56">
        <v>3</v>
      </c>
      <c r="L12" s="270">
        <f>+I12*J12+K12</f>
        <v>21</v>
      </c>
      <c r="M12" s="55">
        <v>1</v>
      </c>
      <c r="N12" s="56">
        <v>22</v>
      </c>
      <c r="O12" s="56">
        <v>5</v>
      </c>
      <c r="P12" s="208">
        <f t="shared" si="2"/>
        <v>27</v>
      </c>
      <c r="Q12" s="55">
        <v>1</v>
      </c>
      <c r="R12" s="56">
        <v>22</v>
      </c>
      <c r="S12" s="56">
        <v>1</v>
      </c>
      <c r="T12" s="208">
        <f t="shared" si="1"/>
        <v>23</v>
      </c>
      <c r="U12" s="68"/>
      <c r="V12" s="56"/>
      <c r="W12" s="56"/>
      <c r="X12" s="208"/>
      <c r="Y12" s="284"/>
      <c r="Z12" s="282"/>
      <c r="AA12" s="282"/>
      <c r="AB12" s="264"/>
      <c r="AC12" s="55"/>
      <c r="AD12" s="56"/>
      <c r="AE12" s="56"/>
      <c r="AF12" s="208"/>
      <c r="AG12" s="284"/>
      <c r="AH12" s="282"/>
      <c r="AI12" s="282"/>
      <c r="AJ12" s="264"/>
      <c r="AK12" s="55"/>
      <c r="AL12" s="56"/>
      <c r="AM12" s="56"/>
      <c r="AN12" s="264"/>
      <c r="AO12" s="55"/>
      <c r="AP12" s="56"/>
      <c r="AQ12" s="56"/>
      <c r="AR12" s="58"/>
      <c r="AS12" s="55"/>
      <c r="AT12" s="56"/>
      <c r="AU12" s="56"/>
      <c r="AV12" s="57"/>
    </row>
    <row r="13" spans="1:105" s="124" customFormat="1" x14ac:dyDescent="0.25">
      <c r="A13" s="183">
        <v>7</v>
      </c>
      <c r="B13" s="125" t="s">
        <v>250</v>
      </c>
      <c r="C13" s="56">
        <v>2008</v>
      </c>
      <c r="D13" s="150">
        <f>SUM(H13+L13+P13+T13+X13+AR13+AB13+AJ13+AN13)</f>
        <v>71</v>
      </c>
      <c r="E13" s="55">
        <v>1</v>
      </c>
      <c r="F13" s="56">
        <v>41</v>
      </c>
      <c r="G13" s="56">
        <v>3</v>
      </c>
      <c r="H13" s="58">
        <f>E13*F13+G13</f>
        <v>44</v>
      </c>
      <c r="I13" s="191"/>
      <c r="J13" s="67"/>
      <c r="K13" s="67"/>
      <c r="L13" s="270"/>
      <c r="M13" s="132"/>
      <c r="N13" s="67"/>
      <c r="O13" s="67"/>
      <c r="P13" s="208"/>
      <c r="Q13" s="132"/>
      <c r="R13" s="67"/>
      <c r="S13" s="67"/>
      <c r="T13" s="208"/>
      <c r="U13" s="191"/>
      <c r="V13" s="67"/>
      <c r="W13" s="67"/>
      <c r="X13" s="208"/>
      <c r="Y13" s="358"/>
      <c r="Z13" s="359"/>
      <c r="AA13" s="359"/>
      <c r="AB13" s="264"/>
      <c r="AC13" s="132"/>
      <c r="AD13" s="67"/>
      <c r="AE13" s="67"/>
      <c r="AF13" s="208"/>
      <c r="AG13" s="358"/>
      <c r="AH13" s="359"/>
      <c r="AI13" s="359"/>
      <c r="AJ13" s="264"/>
      <c r="AK13" s="132">
        <v>1</v>
      </c>
      <c r="AL13" s="67">
        <v>24</v>
      </c>
      <c r="AM13" s="67">
        <v>3</v>
      </c>
      <c r="AN13" s="264">
        <f>+AK13*AL13+AM13</f>
        <v>27</v>
      </c>
      <c r="AO13" s="55"/>
      <c r="AP13" s="56"/>
      <c r="AQ13" s="56"/>
      <c r="AR13" s="58"/>
      <c r="AS13" s="55"/>
      <c r="AT13" s="56"/>
      <c r="AU13" s="56"/>
      <c r="AV13" s="57"/>
    </row>
    <row r="14" spans="1:105" s="124" customFormat="1" x14ac:dyDescent="0.25">
      <c r="A14" s="183">
        <v>8</v>
      </c>
      <c r="B14" s="125" t="s">
        <v>337</v>
      </c>
      <c r="C14" s="56">
        <v>2003</v>
      </c>
      <c r="D14" s="150">
        <f>SUM(H14+L14+P14+T14+X14+AR14+AB14+AJ14+AF14)</f>
        <v>56</v>
      </c>
      <c r="E14" s="55"/>
      <c r="F14" s="56"/>
      <c r="G14" s="56"/>
      <c r="H14" s="58"/>
      <c r="I14" s="68"/>
      <c r="J14" s="56"/>
      <c r="K14" s="56"/>
      <c r="L14" s="270"/>
      <c r="M14" s="55"/>
      <c r="N14" s="56"/>
      <c r="O14" s="56"/>
      <c r="P14" s="208"/>
      <c r="Q14" s="55"/>
      <c r="R14" s="56"/>
      <c r="S14" s="56"/>
      <c r="T14" s="208"/>
      <c r="U14" s="68"/>
      <c r="V14" s="56"/>
      <c r="W14" s="56"/>
      <c r="X14" s="208"/>
      <c r="Y14" s="284">
        <v>1</v>
      </c>
      <c r="Z14" s="282">
        <v>21</v>
      </c>
      <c r="AA14" s="282">
        <v>8</v>
      </c>
      <c r="AB14" s="264">
        <f>+Y14*Z14+AA14</f>
        <v>29</v>
      </c>
      <c r="AC14" s="68">
        <v>1</v>
      </c>
      <c r="AD14" s="56">
        <v>25</v>
      </c>
      <c r="AE14" s="56">
        <v>2</v>
      </c>
      <c r="AF14" s="208">
        <f>+AC14*AD14+AE14</f>
        <v>27</v>
      </c>
      <c r="AG14" s="284"/>
      <c r="AH14" s="282"/>
      <c r="AI14" s="282"/>
      <c r="AJ14" s="264"/>
      <c r="AK14" s="55"/>
      <c r="AL14" s="56"/>
      <c r="AM14" s="56"/>
      <c r="AN14" s="264"/>
      <c r="AO14" s="55"/>
      <c r="AP14" s="56"/>
      <c r="AQ14" s="56"/>
      <c r="AR14" s="58"/>
      <c r="AS14" s="55"/>
      <c r="AT14" s="56"/>
      <c r="AU14" s="56"/>
      <c r="AV14" s="57"/>
    </row>
    <row r="15" spans="1:105" s="65" customFormat="1" x14ac:dyDescent="0.25">
      <c r="A15" s="183">
        <v>9</v>
      </c>
      <c r="B15" s="125" t="s">
        <v>332</v>
      </c>
      <c r="C15" s="56"/>
      <c r="D15" s="150">
        <f>SUM(H15+L15+P15+T15+X15+AR15+AB15+AJ15+AN15)</f>
        <v>56</v>
      </c>
      <c r="E15" s="55"/>
      <c r="F15" s="56"/>
      <c r="G15" s="56"/>
      <c r="H15" s="58"/>
      <c r="I15" s="68"/>
      <c r="J15" s="56"/>
      <c r="K15" s="56"/>
      <c r="L15" s="270"/>
      <c r="M15" s="55"/>
      <c r="N15" s="56"/>
      <c r="O15" s="56"/>
      <c r="P15" s="58"/>
      <c r="Q15" s="55"/>
      <c r="R15" s="56"/>
      <c r="S15" s="56"/>
      <c r="T15" s="58"/>
      <c r="U15" s="68">
        <v>1</v>
      </c>
      <c r="V15" s="56">
        <v>19</v>
      </c>
      <c r="W15" s="56">
        <v>4</v>
      </c>
      <c r="X15" s="58">
        <f>U15*V15+W15</f>
        <v>23</v>
      </c>
      <c r="Y15" s="284"/>
      <c r="Z15" s="282"/>
      <c r="AA15" s="282"/>
      <c r="AB15" s="264"/>
      <c r="AC15" s="55"/>
      <c r="AD15" s="56"/>
      <c r="AE15" s="56"/>
      <c r="AF15" s="58"/>
      <c r="AG15" s="55"/>
      <c r="AH15" s="56"/>
      <c r="AI15" s="56"/>
      <c r="AJ15" s="264"/>
      <c r="AK15" s="55">
        <v>1</v>
      </c>
      <c r="AL15" s="56">
        <v>24</v>
      </c>
      <c r="AM15" s="56">
        <v>9</v>
      </c>
      <c r="AN15" s="264">
        <f>+AK15*AL15+AM15</f>
        <v>33</v>
      </c>
      <c r="AO15" s="55"/>
      <c r="AP15" s="56"/>
      <c r="AQ15" s="56"/>
      <c r="AR15" s="58"/>
      <c r="AS15" s="55"/>
      <c r="AT15" s="56"/>
      <c r="AU15" s="56"/>
      <c r="AV15" s="57"/>
    </row>
    <row r="16" spans="1:105" s="124" customFormat="1" x14ac:dyDescent="0.25">
      <c r="A16" s="314">
        <v>10</v>
      </c>
      <c r="B16" s="125" t="s">
        <v>201</v>
      </c>
      <c r="C16" s="56">
        <v>2009</v>
      </c>
      <c r="D16" s="150">
        <f>SUM(H16+L16+P16+T16+X16+AR16+AB16+AJ16)</f>
        <v>55</v>
      </c>
      <c r="E16" s="55"/>
      <c r="F16" s="56"/>
      <c r="G16" s="56"/>
      <c r="H16" s="58"/>
      <c r="I16" s="191"/>
      <c r="J16" s="67"/>
      <c r="K16" s="67"/>
      <c r="L16" s="270"/>
      <c r="M16" s="132">
        <v>1</v>
      </c>
      <c r="N16" s="67">
        <v>53</v>
      </c>
      <c r="O16" s="67">
        <v>2</v>
      </c>
      <c r="P16" s="208">
        <f t="shared" si="2"/>
        <v>55</v>
      </c>
      <c r="Q16" s="132"/>
      <c r="R16" s="67"/>
      <c r="S16" s="67"/>
      <c r="T16" s="208"/>
      <c r="U16" s="191"/>
      <c r="V16" s="67"/>
      <c r="W16" s="67"/>
      <c r="X16" s="208"/>
      <c r="Y16" s="358"/>
      <c r="Z16" s="359"/>
      <c r="AA16" s="359"/>
      <c r="AB16" s="264"/>
      <c r="AC16" s="132"/>
      <c r="AD16" s="67"/>
      <c r="AE16" s="67"/>
      <c r="AF16" s="208"/>
      <c r="AG16" s="358"/>
      <c r="AH16" s="359"/>
      <c r="AI16" s="359"/>
      <c r="AJ16" s="264"/>
      <c r="AK16" s="132"/>
      <c r="AL16" s="67"/>
      <c r="AM16" s="67"/>
      <c r="AN16" s="264"/>
      <c r="AO16" s="171"/>
      <c r="AP16" s="172"/>
      <c r="AQ16" s="172"/>
      <c r="AR16" s="267"/>
      <c r="AS16" s="171"/>
      <c r="AT16" s="172"/>
      <c r="AU16" s="172"/>
      <c r="AV16" s="66"/>
    </row>
    <row r="17" spans="1:105" s="63" customFormat="1" x14ac:dyDescent="0.25">
      <c r="A17" s="183">
        <v>11</v>
      </c>
      <c r="B17" s="125" t="s">
        <v>229</v>
      </c>
      <c r="C17" s="56">
        <v>2008</v>
      </c>
      <c r="D17" s="58">
        <f>SUM(H17+L17+P17+AR17+T17+X17+AV17+AZ17+BD17+AF17)</f>
        <v>52</v>
      </c>
      <c r="E17" s="55"/>
      <c r="F17" s="56"/>
      <c r="G17" s="56"/>
      <c r="H17" s="58"/>
      <c r="I17" s="55">
        <v>1</v>
      </c>
      <c r="J17" s="56">
        <v>52</v>
      </c>
      <c r="K17" s="56"/>
      <c r="L17" s="270">
        <f>+I17*J17+K17</f>
        <v>52</v>
      </c>
      <c r="M17" s="55"/>
      <c r="N17" s="56"/>
      <c r="O17" s="56"/>
      <c r="P17" s="58"/>
      <c r="Q17" s="55"/>
      <c r="R17" s="56"/>
      <c r="S17" s="56"/>
      <c r="T17" s="58"/>
      <c r="U17" s="55"/>
      <c r="V17" s="56"/>
      <c r="W17" s="56"/>
      <c r="X17" s="58"/>
      <c r="Y17" s="284"/>
      <c r="Z17" s="282"/>
      <c r="AA17" s="282"/>
      <c r="AB17" s="264"/>
      <c r="AC17" s="55"/>
      <c r="AD17" s="56"/>
      <c r="AE17" s="56"/>
      <c r="AF17" s="58"/>
      <c r="AG17" s="284"/>
      <c r="AH17" s="282"/>
      <c r="AI17" s="282"/>
      <c r="AJ17" s="264"/>
      <c r="AK17" s="247"/>
      <c r="AL17" s="248"/>
      <c r="AM17" s="248"/>
      <c r="AN17" s="264"/>
      <c r="AO17" s="55"/>
      <c r="AP17" s="56"/>
      <c r="AQ17" s="56"/>
      <c r="AR17" s="57"/>
      <c r="AS17" s="55"/>
      <c r="AT17" s="56"/>
      <c r="AU17" s="56"/>
      <c r="AV17" s="57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  <c r="BO17" s="65"/>
      <c r="BP17" s="65"/>
      <c r="BQ17" s="65"/>
      <c r="BR17" s="65"/>
      <c r="BS17" s="65"/>
      <c r="BT17" s="65"/>
      <c r="BU17" s="65"/>
      <c r="BV17" s="65"/>
      <c r="BW17" s="65"/>
      <c r="BX17" s="65"/>
      <c r="BY17" s="65"/>
      <c r="BZ17" s="65"/>
      <c r="CA17" s="65"/>
      <c r="CB17" s="65"/>
      <c r="CC17" s="65"/>
      <c r="CD17" s="65"/>
      <c r="CE17" s="65"/>
      <c r="CF17" s="65"/>
      <c r="CG17" s="65"/>
      <c r="CH17" s="65"/>
      <c r="CI17" s="65"/>
      <c r="CJ17" s="65"/>
      <c r="CK17" s="65"/>
      <c r="CL17" s="65"/>
      <c r="CM17" s="65"/>
      <c r="CN17" s="65"/>
      <c r="CO17" s="65"/>
      <c r="CP17" s="65"/>
      <c r="CQ17" s="65"/>
      <c r="CR17" s="65"/>
      <c r="CS17" s="65"/>
      <c r="CT17" s="65"/>
      <c r="CU17" s="65"/>
      <c r="CV17" s="65"/>
      <c r="CW17" s="65"/>
      <c r="CX17" s="65"/>
      <c r="CY17" s="65"/>
      <c r="CZ17" s="65"/>
      <c r="DA17" s="62"/>
    </row>
    <row r="18" spans="1:105" s="65" customFormat="1" x14ac:dyDescent="0.25">
      <c r="A18" s="322">
        <v>12</v>
      </c>
      <c r="B18" s="125" t="s">
        <v>313</v>
      </c>
      <c r="C18" s="282">
        <v>2007</v>
      </c>
      <c r="D18" s="150">
        <f>SUM(H18+L18+P18+T18+X18+AR18+AB18+AJ18)</f>
        <v>49</v>
      </c>
      <c r="E18" s="171"/>
      <c r="F18" s="172"/>
      <c r="G18" s="172"/>
      <c r="H18" s="267"/>
      <c r="I18" s="173"/>
      <c r="J18" s="172"/>
      <c r="K18" s="172"/>
      <c r="L18" s="270"/>
      <c r="M18" s="171"/>
      <c r="N18" s="172"/>
      <c r="O18" s="172"/>
      <c r="P18" s="58"/>
      <c r="Q18" s="171">
        <v>1</v>
      </c>
      <c r="R18" s="172">
        <v>22</v>
      </c>
      <c r="S18" s="172">
        <v>3</v>
      </c>
      <c r="T18" s="208">
        <f>Q18*R18+S18</f>
        <v>25</v>
      </c>
      <c r="U18" s="173"/>
      <c r="V18" s="172"/>
      <c r="W18" s="172"/>
      <c r="X18" s="58"/>
      <c r="Y18" s="284">
        <v>1</v>
      </c>
      <c r="Z18" s="282">
        <v>21</v>
      </c>
      <c r="AA18" s="282">
        <v>3</v>
      </c>
      <c r="AB18" s="264">
        <f>+Y18*Z18+AA18</f>
        <v>24</v>
      </c>
      <c r="AC18" s="171"/>
      <c r="AD18" s="172"/>
      <c r="AE18" s="172"/>
      <c r="AF18" s="58"/>
      <c r="AG18" s="284"/>
      <c r="AH18" s="282"/>
      <c r="AI18" s="282"/>
      <c r="AJ18" s="264"/>
      <c r="AK18" s="247"/>
      <c r="AL18" s="248"/>
      <c r="AM18" s="248"/>
      <c r="AN18" s="264"/>
      <c r="AO18" s="171"/>
      <c r="AP18" s="172"/>
      <c r="AQ18" s="172"/>
      <c r="AR18" s="66"/>
      <c r="AS18" s="171"/>
      <c r="AT18" s="172"/>
      <c r="AU18" s="172"/>
      <c r="AV18" s="66"/>
      <c r="AW18" s="126"/>
      <c r="AX18" s="126"/>
      <c r="AY18" s="126"/>
      <c r="AZ18" s="126"/>
      <c r="BA18" s="126"/>
      <c r="BB18" s="126"/>
      <c r="BC18" s="126"/>
      <c r="BD18" s="126"/>
      <c r="BE18" s="126"/>
      <c r="BF18" s="126"/>
      <c r="BG18" s="126"/>
      <c r="BH18" s="126"/>
    </row>
    <row r="19" spans="1:105" s="124" customFormat="1" x14ac:dyDescent="0.25">
      <c r="A19" s="183">
        <v>12</v>
      </c>
      <c r="B19" s="125" t="s">
        <v>233</v>
      </c>
      <c r="C19" s="56">
        <v>2008</v>
      </c>
      <c r="D19" s="150">
        <f>SUM(H19+L19+P19+T19+X19+AR19+AB19+AJ19)</f>
        <v>49</v>
      </c>
      <c r="E19" s="55"/>
      <c r="F19" s="56"/>
      <c r="G19" s="56"/>
      <c r="H19" s="58"/>
      <c r="I19" s="68"/>
      <c r="J19" s="56"/>
      <c r="K19" s="56"/>
      <c r="L19" s="58"/>
      <c r="M19" s="55">
        <v>1</v>
      </c>
      <c r="N19" s="56">
        <v>14</v>
      </c>
      <c r="O19" s="56">
        <v>2</v>
      </c>
      <c r="P19" s="208">
        <f>M19*N19+O19</f>
        <v>16</v>
      </c>
      <c r="Q19" s="55">
        <v>1</v>
      </c>
      <c r="R19" s="56">
        <v>14</v>
      </c>
      <c r="S19" s="56">
        <v>4</v>
      </c>
      <c r="T19" s="208">
        <f>Q19*R19+S19</f>
        <v>18</v>
      </c>
      <c r="U19" s="68"/>
      <c r="V19" s="56"/>
      <c r="W19" s="56"/>
      <c r="X19" s="208"/>
      <c r="Y19" s="284"/>
      <c r="Z19" s="282"/>
      <c r="AA19" s="282"/>
      <c r="AB19" s="264"/>
      <c r="AC19" s="68"/>
      <c r="AD19" s="56"/>
      <c r="AE19" s="56"/>
      <c r="AF19" s="208"/>
      <c r="AG19" s="284">
        <v>1</v>
      </c>
      <c r="AH19" s="282">
        <v>14</v>
      </c>
      <c r="AI19" s="282">
        <v>1</v>
      </c>
      <c r="AJ19" s="264">
        <f>+AG19*AH19+AI19</f>
        <v>15</v>
      </c>
      <c r="AK19" s="55"/>
      <c r="AL19" s="56"/>
      <c r="AM19" s="56"/>
      <c r="AN19" s="58"/>
      <c r="AO19" s="55"/>
      <c r="AP19" s="56"/>
      <c r="AQ19" s="56"/>
      <c r="AR19" s="58"/>
      <c r="AS19" s="55"/>
      <c r="AT19" s="56"/>
      <c r="AU19" s="56"/>
      <c r="AV19" s="57"/>
    </row>
    <row r="20" spans="1:105" s="124" customFormat="1" x14ac:dyDescent="0.25">
      <c r="A20" s="183">
        <v>13</v>
      </c>
      <c r="B20" s="125" t="s">
        <v>188</v>
      </c>
      <c r="C20" s="56">
        <v>2008</v>
      </c>
      <c r="D20" s="150">
        <f>SUM(H20+L20+P20+T20+X20+AR20+AB20+AJ20)</f>
        <v>47</v>
      </c>
      <c r="E20" s="55">
        <v>1</v>
      </c>
      <c r="F20" s="56">
        <v>17</v>
      </c>
      <c r="G20" s="56">
        <v>3</v>
      </c>
      <c r="H20" s="58">
        <f>E20*F20+G20</f>
        <v>20</v>
      </c>
      <c r="I20" s="68"/>
      <c r="J20" s="56"/>
      <c r="K20" s="56"/>
      <c r="L20" s="270"/>
      <c r="M20" s="55"/>
      <c r="N20" s="56"/>
      <c r="O20" s="56"/>
      <c r="P20" s="208"/>
      <c r="Q20" s="55"/>
      <c r="R20" s="56"/>
      <c r="S20" s="56"/>
      <c r="T20" s="208"/>
      <c r="U20" s="68"/>
      <c r="V20" s="56"/>
      <c r="W20" s="56"/>
      <c r="X20" s="208"/>
      <c r="Y20" s="284">
        <v>1</v>
      </c>
      <c r="Z20" s="282">
        <v>21</v>
      </c>
      <c r="AA20" s="282">
        <v>6</v>
      </c>
      <c r="AB20" s="264">
        <f>+Y20*Z20+AA20</f>
        <v>27</v>
      </c>
      <c r="AC20" s="55"/>
      <c r="AD20" s="56"/>
      <c r="AE20" s="56"/>
      <c r="AF20" s="208"/>
      <c r="AG20" s="55"/>
      <c r="AH20" s="56"/>
      <c r="AI20" s="56"/>
      <c r="AJ20" s="264"/>
      <c r="AK20" s="55"/>
      <c r="AL20" s="56"/>
      <c r="AM20" s="56"/>
      <c r="AN20" s="264"/>
      <c r="AO20" s="55"/>
      <c r="AP20" s="56"/>
      <c r="AQ20" s="56"/>
      <c r="AR20" s="58"/>
      <c r="AS20" s="55"/>
      <c r="AT20" s="56"/>
      <c r="AU20" s="56"/>
      <c r="AV20" s="57"/>
    </row>
    <row r="21" spans="1:105" s="124" customFormat="1" x14ac:dyDescent="0.25">
      <c r="A21" s="183">
        <v>14</v>
      </c>
      <c r="B21" s="125" t="s">
        <v>336</v>
      </c>
      <c r="C21" s="56">
        <v>2009</v>
      </c>
      <c r="D21" s="150">
        <f>SUM(H21+L21+P21+T21+X21+AR21+AB21+AJ21)</f>
        <v>45</v>
      </c>
      <c r="E21" s="55"/>
      <c r="F21" s="56"/>
      <c r="G21" s="56"/>
      <c r="H21" s="58"/>
      <c r="I21" s="68"/>
      <c r="J21" s="56"/>
      <c r="K21" s="56"/>
      <c r="L21" s="270"/>
      <c r="M21" s="55"/>
      <c r="N21" s="56"/>
      <c r="O21" s="56"/>
      <c r="P21" s="208"/>
      <c r="Q21" s="55"/>
      <c r="R21" s="56"/>
      <c r="S21" s="56"/>
      <c r="T21" s="208"/>
      <c r="U21" s="68"/>
      <c r="V21" s="56"/>
      <c r="W21" s="56"/>
      <c r="X21" s="208"/>
      <c r="Y21" s="55">
        <v>1</v>
      </c>
      <c r="Z21" s="56">
        <v>42</v>
      </c>
      <c r="AA21" s="56">
        <v>3</v>
      </c>
      <c r="AB21" s="264">
        <f t="shared" ref="AB21" si="3">+Y21*Z21+AA21</f>
        <v>45</v>
      </c>
      <c r="AC21" s="68"/>
      <c r="AD21" s="56"/>
      <c r="AE21" s="56"/>
      <c r="AF21" s="208"/>
      <c r="AG21" s="284"/>
      <c r="AH21" s="282"/>
      <c r="AI21" s="282"/>
      <c r="AJ21" s="264"/>
      <c r="AK21" s="55"/>
      <c r="AL21" s="56"/>
      <c r="AM21" s="56"/>
      <c r="AN21" s="264"/>
      <c r="AO21" s="55"/>
      <c r="AP21" s="56"/>
      <c r="AQ21" s="56"/>
      <c r="AR21" s="58"/>
      <c r="AS21" s="55"/>
      <c r="AT21" s="56"/>
      <c r="AU21" s="56"/>
      <c r="AV21" s="57"/>
    </row>
    <row r="22" spans="1:105" s="124" customFormat="1" x14ac:dyDescent="0.25">
      <c r="A22" s="183">
        <v>14</v>
      </c>
      <c r="B22" s="125" t="s">
        <v>299</v>
      </c>
      <c r="C22" s="56">
        <v>2009</v>
      </c>
      <c r="D22" s="150">
        <f>SUM(H22+L22+P22+T22+X22+AR22+AB22+AJ22)</f>
        <v>45</v>
      </c>
      <c r="E22" s="55"/>
      <c r="F22" s="56"/>
      <c r="G22" s="56"/>
      <c r="H22" s="58"/>
      <c r="I22" s="68">
        <v>1</v>
      </c>
      <c r="J22" s="56">
        <v>18</v>
      </c>
      <c r="K22" s="56">
        <v>1</v>
      </c>
      <c r="L22" s="270">
        <f>+I22*J22+K22</f>
        <v>19</v>
      </c>
      <c r="M22" s="55"/>
      <c r="N22" s="56"/>
      <c r="O22" s="56"/>
      <c r="P22" s="208"/>
      <c r="Q22" s="55"/>
      <c r="R22" s="56"/>
      <c r="S22" s="56"/>
      <c r="T22" s="208"/>
      <c r="U22" s="68">
        <v>1</v>
      </c>
      <c r="V22" s="56">
        <v>19</v>
      </c>
      <c r="W22" s="56">
        <v>7</v>
      </c>
      <c r="X22" s="208">
        <f>U22*V22+W22</f>
        <v>26</v>
      </c>
      <c r="Y22" s="55"/>
      <c r="Z22" s="56"/>
      <c r="AA22" s="56"/>
      <c r="AB22" s="264"/>
      <c r="AC22" s="68"/>
      <c r="AD22" s="56"/>
      <c r="AE22" s="56"/>
      <c r="AF22" s="208"/>
      <c r="AG22" s="284"/>
      <c r="AH22" s="282"/>
      <c r="AI22" s="282"/>
      <c r="AJ22" s="264"/>
      <c r="AK22" s="55"/>
      <c r="AL22" s="56"/>
      <c r="AM22" s="56"/>
      <c r="AN22" s="264"/>
      <c r="AO22" s="55"/>
      <c r="AP22" s="56"/>
      <c r="AQ22" s="56"/>
      <c r="AR22" s="58"/>
      <c r="AS22" s="55"/>
      <c r="AT22" s="56"/>
      <c r="AU22" s="56"/>
      <c r="AV22" s="57"/>
    </row>
    <row r="23" spans="1:105" s="63" customFormat="1" hidden="1" x14ac:dyDescent="0.25">
      <c r="A23" s="316">
        <v>2</v>
      </c>
      <c r="B23" s="317" t="s">
        <v>160</v>
      </c>
      <c r="C23" s="318">
        <v>2007</v>
      </c>
      <c r="D23" s="150" t="e">
        <f>SUM(H23+L23+P23+T23+X23+AR23+#REF!+AB23+AJ23)</f>
        <v>#REF!</v>
      </c>
      <c r="E23" s="104"/>
      <c r="F23" s="103"/>
      <c r="G23" s="103"/>
      <c r="H23" s="255">
        <f t="shared" si="0"/>
        <v>0</v>
      </c>
      <c r="I23" s="104"/>
      <c r="J23" s="103"/>
      <c r="K23" s="103"/>
      <c r="L23" s="270">
        <f t="shared" ref="L23:L42" si="4">+I23*J23+K23</f>
        <v>0</v>
      </c>
      <c r="M23" s="104"/>
      <c r="N23" s="103"/>
      <c r="O23" s="103"/>
      <c r="P23" s="208">
        <f t="shared" ref="P23" si="5">M23*N23+O23</f>
        <v>0</v>
      </c>
      <c r="Q23" s="104"/>
      <c r="R23" s="103"/>
      <c r="S23" s="103"/>
      <c r="T23" s="208">
        <f t="shared" ref="T23:T84" si="6">Q23*R23+S23</f>
        <v>0</v>
      </c>
      <c r="U23" s="104"/>
      <c r="V23" s="103"/>
      <c r="W23" s="103"/>
      <c r="X23" s="208">
        <f t="shared" ref="X23:X42" si="7">U23*V23+W23</f>
        <v>0</v>
      </c>
      <c r="Y23" s="253"/>
      <c r="Z23" s="190"/>
      <c r="AA23" s="190"/>
      <c r="AB23" s="264">
        <f t="shared" ref="AB23:AB85" si="8">+Y23*Z23+AA23</f>
        <v>0</v>
      </c>
      <c r="AC23" s="104"/>
      <c r="AD23" s="103"/>
      <c r="AE23" s="103"/>
      <c r="AF23" s="208">
        <f t="shared" ref="AF23:AF42" si="9">+AC23*AD23+AE23</f>
        <v>0</v>
      </c>
      <c r="AG23" s="348"/>
      <c r="AH23" s="318"/>
      <c r="AI23" s="318"/>
      <c r="AJ23" s="264">
        <f t="shared" ref="AJ23" si="10">+AG23*AH23+AI23</f>
        <v>0</v>
      </c>
      <c r="AK23" s="253"/>
      <c r="AL23" s="190"/>
      <c r="AM23" s="190"/>
      <c r="AN23" s="264">
        <f t="shared" ref="AN23" si="11">+AK23*AL23+AM23</f>
        <v>0</v>
      </c>
      <c r="AO23" s="104"/>
      <c r="AP23" s="103"/>
      <c r="AQ23" s="103"/>
      <c r="AR23" s="75"/>
      <c r="AS23" s="171"/>
      <c r="AT23" s="172"/>
      <c r="AU23" s="172"/>
      <c r="AV23" s="66"/>
      <c r="AW23" s="173"/>
      <c r="AX23" s="172"/>
      <c r="AY23" s="172"/>
      <c r="AZ23" s="174"/>
      <c r="BA23" s="55"/>
      <c r="BB23" s="56"/>
      <c r="BC23" s="56"/>
      <c r="BD23" s="61"/>
      <c r="BE23" s="55"/>
      <c r="BF23" s="56"/>
      <c r="BG23" s="56"/>
      <c r="BH23" s="57"/>
      <c r="BI23" s="65"/>
      <c r="BJ23" s="65"/>
      <c r="BK23" s="65"/>
      <c r="BL23" s="65"/>
      <c r="BM23" s="65"/>
      <c r="BN23" s="65"/>
      <c r="BO23" s="65"/>
      <c r="BP23" s="65"/>
      <c r="BQ23" s="65"/>
      <c r="BR23" s="65"/>
      <c r="BS23" s="65"/>
      <c r="BT23" s="65"/>
      <c r="BU23" s="65"/>
      <c r="BV23" s="65"/>
      <c r="BW23" s="65"/>
      <c r="BX23" s="65"/>
      <c r="BY23" s="65"/>
      <c r="BZ23" s="65"/>
      <c r="CA23" s="65"/>
      <c r="CB23" s="65"/>
      <c r="CC23" s="65"/>
      <c r="CD23" s="65"/>
      <c r="CE23" s="65"/>
      <c r="CF23" s="65"/>
      <c r="CG23" s="65"/>
      <c r="CH23" s="65"/>
      <c r="CI23" s="65"/>
      <c r="CJ23" s="65"/>
      <c r="CK23" s="65"/>
      <c r="CL23" s="65"/>
      <c r="CM23" s="65"/>
      <c r="CN23" s="65"/>
      <c r="CO23" s="65"/>
      <c r="CP23" s="65"/>
      <c r="CQ23" s="65"/>
      <c r="CR23" s="65"/>
      <c r="CS23" s="65"/>
      <c r="CT23" s="65"/>
      <c r="CU23" s="65"/>
      <c r="CV23" s="65"/>
      <c r="CW23" s="65"/>
      <c r="CX23" s="65"/>
      <c r="CY23" s="65"/>
      <c r="CZ23" s="65"/>
      <c r="DA23" s="62"/>
    </row>
    <row r="24" spans="1:105" s="124" customFormat="1" x14ac:dyDescent="0.25">
      <c r="A24" s="314">
        <v>15</v>
      </c>
      <c r="B24" s="125" t="s">
        <v>338</v>
      </c>
      <c r="C24" s="56">
        <v>2003</v>
      </c>
      <c r="D24" s="150">
        <f>SUM(H24+L24+P24+T24+X24+AR24+AB24+AJ239+AF24)</f>
        <v>41</v>
      </c>
      <c r="E24" s="171"/>
      <c r="F24" s="172"/>
      <c r="G24" s="172"/>
      <c r="H24" s="267"/>
      <c r="I24" s="173"/>
      <c r="J24" s="172"/>
      <c r="K24" s="172"/>
      <c r="L24" s="270"/>
      <c r="M24" s="171"/>
      <c r="N24" s="172"/>
      <c r="O24" s="172"/>
      <c r="P24" s="208"/>
      <c r="Q24" s="171"/>
      <c r="R24" s="172"/>
      <c r="S24" s="172"/>
      <c r="T24" s="208"/>
      <c r="U24" s="173"/>
      <c r="V24" s="172"/>
      <c r="W24" s="172"/>
      <c r="X24" s="208"/>
      <c r="Y24" s="55">
        <v>1</v>
      </c>
      <c r="Z24" s="56">
        <v>21</v>
      </c>
      <c r="AA24" s="56">
        <v>5</v>
      </c>
      <c r="AB24" s="264">
        <f>+Y24*Z24+AA24</f>
        <v>26</v>
      </c>
      <c r="AC24" s="171">
        <v>1</v>
      </c>
      <c r="AD24" s="172">
        <v>15</v>
      </c>
      <c r="AE24" s="172"/>
      <c r="AF24" s="58">
        <f>+AC24*AD24+AE24</f>
        <v>15</v>
      </c>
      <c r="AG24" s="284"/>
      <c r="AH24" s="282"/>
      <c r="AI24" s="282"/>
      <c r="AJ24" s="264"/>
      <c r="AK24" s="55"/>
      <c r="AL24" s="56"/>
      <c r="AM24" s="56"/>
      <c r="AN24" s="264"/>
      <c r="AO24" s="171"/>
      <c r="AP24" s="172"/>
      <c r="AQ24" s="172"/>
      <c r="AR24" s="267"/>
      <c r="AS24" s="171"/>
      <c r="AT24" s="172"/>
      <c r="AU24" s="172"/>
      <c r="AV24" s="66"/>
    </row>
    <row r="25" spans="1:105" s="124" customFormat="1" x14ac:dyDescent="0.25">
      <c r="A25" s="360">
        <v>16</v>
      </c>
      <c r="B25" s="125" t="s">
        <v>262</v>
      </c>
      <c r="C25" s="126">
        <v>2008</v>
      </c>
      <c r="D25" s="58">
        <f>SUM(H25+L25+P25+AR25+T25+X25+AV25+AZ25+BD25+AJ25+AN25)</f>
        <v>40</v>
      </c>
      <c r="E25" s="55"/>
      <c r="F25" s="56"/>
      <c r="G25" s="56"/>
      <c r="H25" s="58"/>
      <c r="I25" s="55"/>
      <c r="J25" s="56"/>
      <c r="K25" s="56"/>
      <c r="L25" s="58"/>
      <c r="M25" s="55"/>
      <c r="N25" s="56"/>
      <c r="O25" s="56"/>
      <c r="P25" s="58"/>
      <c r="Q25" s="55"/>
      <c r="R25" s="56"/>
      <c r="S25" s="56"/>
      <c r="T25" s="57"/>
      <c r="U25" s="55"/>
      <c r="V25" s="56"/>
      <c r="W25" s="56"/>
      <c r="X25" s="58"/>
      <c r="Y25" s="247"/>
      <c r="Z25" s="248"/>
      <c r="AA25" s="248"/>
      <c r="AB25" s="264"/>
      <c r="AC25" s="55"/>
      <c r="AD25" s="56"/>
      <c r="AE25" s="56"/>
      <c r="AF25" s="58"/>
      <c r="AG25" s="55"/>
      <c r="AH25" s="56"/>
      <c r="AI25" s="56"/>
      <c r="AJ25" s="58"/>
      <c r="AK25" s="55">
        <v>1</v>
      </c>
      <c r="AL25" s="56">
        <v>40</v>
      </c>
      <c r="AM25" s="56"/>
      <c r="AN25" s="58">
        <f>+AK25*AL25+AM25</f>
        <v>40</v>
      </c>
      <c r="AO25" s="55"/>
      <c r="AP25" s="56"/>
      <c r="AQ25" s="56"/>
      <c r="AR25" s="57"/>
      <c r="AS25" s="171"/>
      <c r="AT25" s="172"/>
      <c r="AU25" s="172"/>
      <c r="AV25" s="66"/>
    </row>
    <row r="26" spans="1:105" s="63" customFormat="1" x14ac:dyDescent="0.25">
      <c r="A26" s="170">
        <v>17</v>
      </c>
      <c r="B26" s="125" t="s">
        <v>235</v>
      </c>
      <c r="C26" s="60">
        <v>2008</v>
      </c>
      <c r="D26" s="150">
        <f>SUM(H26+L26+P26+T26+X26+AR26+AB26+AJ26+AF26+AN26)</f>
        <v>34</v>
      </c>
      <c r="E26" s="55"/>
      <c r="F26" s="56"/>
      <c r="G26" s="56"/>
      <c r="H26" s="58"/>
      <c r="I26" s="55"/>
      <c r="J26" s="56"/>
      <c r="K26" s="56"/>
      <c r="L26" s="270"/>
      <c r="M26" s="55"/>
      <c r="N26" s="56"/>
      <c r="O26" s="56"/>
      <c r="P26" s="58"/>
      <c r="Q26" s="55"/>
      <c r="R26" s="56"/>
      <c r="S26" s="56"/>
      <c r="T26" s="58"/>
      <c r="U26" s="55"/>
      <c r="V26" s="56"/>
      <c r="W26" s="56"/>
      <c r="X26" s="58"/>
      <c r="Y26" s="55"/>
      <c r="Z26" s="56"/>
      <c r="AA26" s="56"/>
      <c r="AB26" s="264"/>
      <c r="AC26" s="55"/>
      <c r="AD26" s="56"/>
      <c r="AE26" s="56"/>
      <c r="AF26" s="58"/>
      <c r="AG26" s="55"/>
      <c r="AH26" s="56"/>
      <c r="AI26" s="56"/>
      <c r="AJ26" s="264"/>
      <c r="AK26" s="55">
        <v>1</v>
      </c>
      <c r="AL26" s="56">
        <v>24</v>
      </c>
      <c r="AM26" s="56">
        <v>10</v>
      </c>
      <c r="AN26" s="264">
        <f>+AK26*AL26+AM26</f>
        <v>34</v>
      </c>
      <c r="AO26" s="55"/>
      <c r="AP26" s="56"/>
      <c r="AQ26" s="56"/>
      <c r="AR26" s="57"/>
      <c r="AS26" s="55"/>
      <c r="AT26" s="56"/>
      <c r="AU26" s="56"/>
      <c r="AV26" s="57"/>
      <c r="AW26" s="171"/>
      <c r="AX26" s="172"/>
      <c r="AY26" s="172"/>
      <c r="AZ26" s="174"/>
      <c r="BA26" s="64"/>
      <c r="BD26" s="135"/>
      <c r="BE26" s="55"/>
      <c r="BF26" s="56"/>
      <c r="BG26" s="56"/>
      <c r="BH26" s="57"/>
      <c r="BI26" s="65"/>
      <c r="BJ26" s="65"/>
      <c r="BK26" s="65"/>
      <c r="BL26" s="65"/>
      <c r="BM26" s="65"/>
      <c r="BN26" s="65"/>
      <c r="BO26" s="65"/>
      <c r="BP26" s="65"/>
      <c r="BQ26" s="65"/>
      <c r="BR26" s="65"/>
      <c r="BS26" s="65"/>
      <c r="BT26" s="65"/>
      <c r="BU26" s="65"/>
      <c r="BV26" s="65"/>
      <c r="BW26" s="65"/>
      <c r="BX26" s="65"/>
      <c r="BY26" s="65"/>
      <c r="BZ26" s="65"/>
      <c r="CA26" s="65"/>
      <c r="CB26" s="65"/>
      <c r="CC26" s="65"/>
      <c r="CD26" s="65"/>
      <c r="CE26" s="65"/>
      <c r="CF26" s="65"/>
      <c r="CG26" s="65"/>
      <c r="CH26" s="65"/>
      <c r="CI26" s="65"/>
      <c r="CJ26" s="65"/>
      <c r="CK26" s="65"/>
      <c r="CL26" s="65"/>
      <c r="CM26" s="65"/>
      <c r="CN26" s="65"/>
      <c r="CO26" s="65"/>
      <c r="CP26" s="65"/>
      <c r="CQ26" s="65"/>
      <c r="CR26" s="65"/>
      <c r="CS26" s="65"/>
      <c r="CT26" s="65"/>
      <c r="CU26" s="65"/>
      <c r="CV26" s="65"/>
      <c r="CW26" s="65"/>
      <c r="CX26" s="65"/>
      <c r="CY26" s="65"/>
      <c r="CZ26" s="65"/>
      <c r="DA26" s="62"/>
    </row>
    <row r="27" spans="1:105" s="124" customFormat="1" x14ac:dyDescent="0.25">
      <c r="A27" s="183">
        <v>18</v>
      </c>
      <c r="B27" s="125" t="s">
        <v>243</v>
      </c>
      <c r="C27" s="56">
        <v>2009</v>
      </c>
      <c r="D27" s="150">
        <f>SUM(H27+L27+P27+T27+X27+AR27+AB27+AJ27)</f>
        <v>30</v>
      </c>
      <c r="E27" s="55"/>
      <c r="F27" s="56"/>
      <c r="G27" s="56"/>
      <c r="H27" s="58"/>
      <c r="I27" s="68"/>
      <c r="J27" s="56"/>
      <c r="K27" s="56"/>
      <c r="L27" s="58"/>
      <c r="M27" s="55">
        <v>1</v>
      </c>
      <c r="N27" s="56">
        <v>14</v>
      </c>
      <c r="O27" s="56">
        <v>1</v>
      </c>
      <c r="P27" s="208">
        <f>M27*N27+O27</f>
        <v>15</v>
      </c>
      <c r="Q27" s="55">
        <v>1</v>
      </c>
      <c r="R27" s="56">
        <v>14</v>
      </c>
      <c r="S27" s="56">
        <v>1</v>
      </c>
      <c r="T27" s="208">
        <f>Q27*R27+S27</f>
        <v>15</v>
      </c>
      <c r="U27" s="68"/>
      <c r="V27" s="56"/>
      <c r="W27" s="56"/>
      <c r="X27" s="208"/>
      <c r="Y27" s="55"/>
      <c r="Z27" s="56"/>
      <c r="AA27" s="56"/>
      <c r="AB27" s="264"/>
      <c r="AC27" s="68"/>
      <c r="AD27" s="56"/>
      <c r="AE27" s="56"/>
      <c r="AF27" s="208"/>
      <c r="AG27" s="284"/>
      <c r="AH27" s="282"/>
      <c r="AI27" s="282"/>
      <c r="AJ27" s="58"/>
      <c r="AK27" s="55"/>
      <c r="AL27" s="56"/>
      <c r="AM27" s="56"/>
      <c r="AN27" s="58"/>
      <c r="AO27" s="55"/>
      <c r="AP27" s="56"/>
      <c r="AQ27" s="56"/>
      <c r="AR27" s="58"/>
      <c r="AS27" s="55"/>
      <c r="AT27" s="56"/>
      <c r="AU27" s="56"/>
      <c r="AV27" s="57"/>
    </row>
    <row r="28" spans="1:105" s="124" customFormat="1" x14ac:dyDescent="0.25">
      <c r="A28" s="183">
        <v>19</v>
      </c>
      <c r="B28" s="125" t="s">
        <v>189</v>
      </c>
      <c r="C28" s="56">
        <v>2007</v>
      </c>
      <c r="D28" s="150">
        <f>SUM(H28+L28+P28+T28+X28+AR28+AB28+AJ28)</f>
        <v>28</v>
      </c>
      <c r="E28" s="55"/>
      <c r="F28" s="56"/>
      <c r="G28" s="56"/>
      <c r="H28" s="58"/>
      <c r="I28" s="68">
        <v>1</v>
      </c>
      <c r="J28" s="56">
        <v>26</v>
      </c>
      <c r="K28" s="56">
        <v>2</v>
      </c>
      <c r="L28" s="270">
        <f>+I28*J28+K28</f>
        <v>28</v>
      </c>
      <c r="M28" s="55"/>
      <c r="N28" s="56"/>
      <c r="O28" s="56"/>
      <c r="P28" s="208"/>
      <c r="Q28" s="55"/>
      <c r="R28" s="56"/>
      <c r="S28" s="56"/>
      <c r="T28" s="208"/>
      <c r="U28" s="68"/>
      <c r="V28" s="56"/>
      <c r="W28" s="56"/>
      <c r="X28" s="208"/>
      <c r="Y28" s="55"/>
      <c r="Z28" s="56"/>
      <c r="AA28" s="56"/>
      <c r="AB28" s="264"/>
      <c r="AC28" s="55"/>
      <c r="AD28" s="56"/>
      <c r="AE28" s="56"/>
      <c r="AF28" s="208"/>
      <c r="AG28" s="284"/>
      <c r="AH28" s="282"/>
      <c r="AI28" s="282"/>
      <c r="AJ28" s="264"/>
      <c r="AK28" s="55"/>
      <c r="AL28" s="56"/>
      <c r="AM28" s="56"/>
      <c r="AN28" s="264"/>
      <c r="AO28" s="55"/>
      <c r="AP28" s="56"/>
      <c r="AQ28" s="56"/>
      <c r="AR28" s="58"/>
      <c r="AS28" s="55"/>
      <c r="AT28" s="56"/>
      <c r="AU28" s="56"/>
      <c r="AV28" s="57"/>
    </row>
    <row r="29" spans="1:105" s="63" customFormat="1" x14ac:dyDescent="0.25">
      <c r="A29" s="183">
        <v>20</v>
      </c>
      <c r="B29" s="125" t="s">
        <v>265</v>
      </c>
      <c r="C29" s="56">
        <v>2009</v>
      </c>
      <c r="D29" s="150">
        <f>+AN29</f>
        <v>24</v>
      </c>
      <c r="E29" s="55"/>
      <c r="F29" s="56"/>
      <c r="G29" s="56"/>
      <c r="H29" s="58"/>
      <c r="I29" s="68"/>
      <c r="J29" s="56"/>
      <c r="K29" s="56"/>
      <c r="L29" s="150"/>
      <c r="M29" s="55"/>
      <c r="N29" s="56"/>
      <c r="O29" s="56"/>
      <c r="P29" s="57"/>
      <c r="Q29" s="55"/>
      <c r="R29" s="56"/>
      <c r="S29" s="56"/>
      <c r="T29" s="58"/>
      <c r="U29" s="68"/>
      <c r="V29" s="56"/>
      <c r="W29" s="56"/>
      <c r="X29" s="150"/>
      <c r="Y29" s="55"/>
      <c r="Z29" s="56"/>
      <c r="AA29" s="56"/>
      <c r="AB29" s="58"/>
      <c r="AC29" s="55"/>
      <c r="AD29" s="56"/>
      <c r="AE29" s="56"/>
      <c r="AF29" s="280"/>
      <c r="AG29" s="55"/>
      <c r="AH29" s="56"/>
      <c r="AI29" s="56"/>
      <c r="AJ29" s="58"/>
      <c r="AK29" s="55">
        <v>1</v>
      </c>
      <c r="AL29" s="56">
        <v>24</v>
      </c>
      <c r="AM29" s="248"/>
      <c r="AN29" s="58">
        <f>+AK29*AL29</f>
        <v>24</v>
      </c>
      <c r="AO29" s="55"/>
      <c r="AP29" s="56"/>
      <c r="AQ29" s="56"/>
      <c r="AR29" s="58"/>
      <c r="AS29" s="55"/>
      <c r="AT29" s="56"/>
      <c r="AU29" s="56"/>
      <c r="AV29" s="57"/>
      <c r="AW29" s="55"/>
      <c r="AX29" s="56"/>
      <c r="AY29" s="56"/>
      <c r="AZ29" s="57"/>
      <c r="BA29" s="65"/>
      <c r="BB29" s="65"/>
      <c r="BC29" s="65"/>
      <c r="BD29" s="65"/>
      <c r="BE29" s="65"/>
      <c r="BF29" s="65"/>
      <c r="BG29" s="65"/>
      <c r="BH29" s="65"/>
      <c r="BI29" s="65"/>
      <c r="BJ29" s="65"/>
      <c r="BK29" s="65"/>
      <c r="BL29" s="65"/>
      <c r="BM29" s="65"/>
      <c r="BN29" s="65"/>
      <c r="BO29" s="65"/>
      <c r="BP29" s="65"/>
      <c r="BQ29" s="65"/>
      <c r="BR29" s="65"/>
      <c r="BS29" s="65"/>
      <c r="BT29" s="62"/>
    </row>
    <row r="30" spans="1:105" s="65" customFormat="1" x14ac:dyDescent="0.25">
      <c r="A30" s="322">
        <v>20</v>
      </c>
      <c r="B30" s="125" t="s">
        <v>346</v>
      </c>
      <c r="C30" s="282">
        <v>2009</v>
      </c>
      <c r="D30" s="150">
        <f>SUM(H30+L30+P30+T30+X30+AR30+AB30+AJ30)</f>
        <v>24</v>
      </c>
      <c r="E30" s="171"/>
      <c r="F30" s="172"/>
      <c r="G30" s="172"/>
      <c r="H30" s="267"/>
      <c r="I30" s="173"/>
      <c r="J30" s="172"/>
      <c r="K30" s="172"/>
      <c r="L30" s="270"/>
      <c r="M30" s="171"/>
      <c r="N30" s="172"/>
      <c r="O30" s="172"/>
      <c r="P30" s="58"/>
      <c r="Q30" s="171"/>
      <c r="R30" s="172"/>
      <c r="S30" s="172"/>
      <c r="T30" s="208"/>
      <c r="U30" s="173"/>
      <c r="V30" s="172"/>
      <c r="W30" s="172"/>
      <c r="X30" s="58"/>
      <c r="Y30" s="284"/>
      <c r="Z30" s="282"/>
      <c r="AA30" s="282"/>
      <c r="AB30" s="264"/>
      <c r="AC30" s="171"/>
      <c r="AD30" s="172"/>
      <c r="AE30" s="172"/>
      <c r="AF30" s="58"/>
      <c r="AG30" s="284">
        <v>1</v>
      </c>
      <c r="AH30" s="282">
        <v>22</v>
      </c>
      <c r="AI30" s="282">
        <v>2</v>
      </c>
      <c r="AJ30" s="264">
        <f t="shared" ref="AJ30:AJ42" si="12">+AG30*AH30+AI30</f>
        <v>24</v>
      </c>
      <c r="AK30" s="247"/>
      <c r="AL30" s="248"/>
      <c r="AM30" s="248"/>
      <c r="AN30" s="264"/>
      <c r="AO30" s="171"/>
      <c r="AP30" s="172"/>
      <c r="AQ30" s="172"/>
      <c r="AR30" s="66"/>
      <c r="AS30" s="171"/>
      <c r="AT30" s="172"/>
      <c r="AU30" s="172"/>
      <c r="AV30" s="66"/>
      <c r="AW30" s="126"/>
      <c r="AX30" s="126"/>
      <c r="AY30" s="126"/>
      <c r="AZ30" s="126"/>
      <c r="BA30" s="126"/>
      <c r="BB30" s="126"/>
      <c r="BC30" s="126"/>
      <c r="BD30" s="126"/>
      <c r="BE30" s="126"/>
      <c r="BF30" s="126"/>
      <c r="BG30" s="126"/>
      <c r="BH30" s="126"/>
    </row>
    <row r="31" spans="1:105" s="65" customFormat="1" x14ac:dyDescent="0.25">
      <c r="A31" s="322">
        <v>21</v>
      </c>
      <c r="B31" s="125" t="s">
        <v>348</v>
      </c>
      <c r="C31" s="282">
        <v>2009</v>
      </c>
      <c r="D31" s="150">
        <f>SUM(H31+L31+P31+T31+X31+AR31+AB31+AJ31+AF31)</f>
        <v>22</v>
      </c>
      <c r="E31" s="171"/>
      <c r="F31" s="172"/>
      <c r="G31" s="172"/>
      <c r="H31" s="267"/>
      <c r="I31" s="173"/>
      <c r="J31" s="172"/>
      <c r="K31" s="172"/>
      <c r="L31" s="270"/>
      <c r="M31" s="171"/>
      <c r="N31" s="172"/>
      <c r="O31" s="172"/>
      <c r="P31" s="58"/>
      <c r="Q31" s="171"/>
      <c r="R31" s="172"/>
      <c r="S31" s="172"/>
      <c r="T31" s="208"/>
      <c r="U31" s="173"/>
      <c r="V31" s="172"/>
      <c r="W31" s="172"/>
      <c r="X31" s="58"/>
      <c r="Y31" s="284"/>
      <c r="Z31" s="282"/>
      <c r="AA31" s="282"/>
      <c r="AB31" s="264"/>
      <c r="AC31" s="171">
        <v>1</v>
      </c>
      <c r="AD31" s="172">
        <v>22</v>
      </c>
      <c r="AE31" s="172"/>
      <c r="AF31" s="58">
        <f t="shared" si="9"/>
        <v>22</v>
      </c>
      <c r="AG31" s="284"/>
      <c r="AH31" s="282"/>
      <c r="AI31" s="282"/>
      <c r="AJ31" s="264"/>
      <c r="AK31" s="247"/>
      <c r="AL31" s="248"/>
      <c r="AM31" s="248"/>
      <c r="AN31" s="264"/>
      <c r="AO31" s="171"/>
      <c r="AP31" s="172"/>
      <c r="AQ31" s="172"/>
      <c r="AR31" s="66"/>
      <c r="AS31" s="171"/>
      <c r="AT31" s="172"/>
      <c r="AU31" s="172"/>
      <c r="AV31" s="66"/>
      <c r="AW31" s="126"/>
      <c r="AX31" s="126"/>
      <c r="AY31" s="126"/>
      <c r="AZ31" s="126"/>
      <c r="BA31" s="126"/>
      <c r="BB31" s="126"/>
      <c r="BC31" s="126"/>
      <c r="BD31" s="126"/>
      <c r="BE31" s="126"/>
      <c r="BF31" s="126"/>
      <c r="BG31" s="126"/>
      <c r="BH31" s="126"/>
    </row>
    <row r="32" spans="1:105" s="65" customFormat="1" x14ac:dyDescent="0.25">
      <c r="A32" s="183">
        <v>22</v>
      </c>
      <c r="B32" s="125" t="s">
        <v>331</v>
      </c>
      <c r="C32" s="56">
        <v>2003</v>
      </c>
      <c r="D32" s="150">
        <f>SUM(H32+L32+P32+T32+X32+AR32+AB32+AJ32)</f>
        <v>21</v>
      </c>
      <c r="E32" s="55"/>
      <c r="F32" s="56"/>
      <c r="G32" s="56"/>
      <c r="H32" s="58"/>
      <c r="I32" s="68"/>
      <c r="J32" s="56"/>
      <c r="K32" s="56"/>
      <c r="L32" s="270"/>
      <c r="M32" s="55"/>
      <c r="N32" s="56"/>
      <c r="O32" s="56"/>
      <c r="P32" s="58"/>
      <c r="Q32" s="55"/>
      <c r="R32" s="56"/>
      <c r="S32" s="56"/>
      <c r="T32" s="58"/>
      <c r="U32" s="68">
        <v>1</v>
      </c>
      <c r="V32" s="56">
        <v>19</v>
      </c>
      <c r="W32" s="56">
        <v>2</v>
      </c>
      <c r="X32" s="58">
        <f>U32*V32+W32</f>
        <v>21</v>
      </c>
      <c r="Y32" s="55"/>
      <c r="Z32" s="56"/>
      <c r="AA32" s="56"/>
      <c r="AB32" s="264"/>
      <c r="AC32" s="55"/>
      <c r="AD32" s="56"/>
      <c r="AE32" s="56"/>
      <c r="AF32" s="58"/>
      <c r="AG32" s="55"/>
      <c r="AH32" s="56"/>
      <c r="AI32" s="56"/>
      <c r="AJ32" s="264"/>
      <c r="AK32" s="55"/>
      <c r="AL32" s="56"/>
      <c r="AM32" s="56"/>
      <c r="AN32" s="264"/>
      <c r="AO32" s="55"/>
      <c r="AP32" s="56"/>
      <c r="AQ32" s="56"/>
      <c r="AR32" s="58"/>
      <c r="AS32" s="55"/>
      <c r="AT32" s="56"/>
      <c r="AU32" s="56"/>
      <c r="AV32" s="57"/>
    </row>
    <row r="33" spans="1:105" s="124" customFormat="1" x14ac:dyDescent="0.25">
      <c r="A33" s="183">
        <v>23</v>
      </c>
      <c r="B33" s="125" t="s">
        <v>300</v>
      </c>
      <c r="C33" s="56">
        <v>2008</v>
      </c>
      <c r="D33" s="150">
        <f>SUM(H33+L33+P33+T33+X33+AR33+AB33+AJ33)</f>
        <v>18</v>
      </c>
      <c r="E33" s="55"/>
      <c r="F33" s="56"/>
      <c r="G33" s="56"/>
      <c r="H33" s="58"/>
      <c r="I33" s="68">
        <v>1</v>
      </c>
      <c r="J33" s="56">
        <v>18</v>
      </c>
      <c r="K33" s="56"/>
      <c r="L33" s="58">
        <f>+I33*J33+K33</f>
        <v>18</v>
      </c>
      <c r="M33" s="55"/>
      <c r="N33" s="56"/>
      <c r="O33" s="56"/>
      <c r="P33" s="208"/>
      <c r="Q33" s="55"/>
      <c r="R33" s="56"/>
      <c r="S33" s="56"/>
      <c r="T33" s="208"/>
      <c r="U33" s="68"/>
      <c r="V33" s="56"/>
      <c r="W33" s="56"/>
      <c r="X33" s="208"/>
      <c r="Y33" s="55"/>
      <c r="Z33" s="56"/>
      <c r="AA33" s="56"/>
      <c r="AB33" s="264"/>
      <c r="AC33" s="68"/>
      <c r="AD33" s="56"/>
      <c r="AE33" s="56"/>
      <c r="AF33" s="208"/>
      <c r="AG33" s="55"/>
      <c r="AH33" s="56"/>
      <c r="AI33" s="56"/>
      <c r="AJ33" s="58"/>
      <c r="AK33" s="55"/>
      <c r="AL33" s="56"/>
      <c r="AM33" s="56"/>
      <c r="AN33" s="58"/>
      <c r="AO33" s="55"/>
      <c r="AP33" s="56"/>
      <c r="AQ33" s="56"/>
      <c r="AR33" s="58"/>
      <c r="AS33" s="55"/>
      <c r="AT33" s="56"/>
      <c r="AU33" s="56"/>
      <c r="AV33" s="57"/>
    </row>
    <row r="34" spans="1:105" s="65" customFormat="1" x14ac:dyDescent="0.25">
      <c r="A34" s="322">
        <v>24</v>
      </c>
      <c r="B34" s="125" t="s">
        <v>349</v>
      </c>
      <c r="C34" s="282">
        <v>2008</v>
      </c>
      <c r="D34" s="150">
        <f>SUM(H34+L34+P34+T34+X34+AR34+AB34+AJ34+AF34)</f>
        <v>17</v>
      </c>
      <c r="E34" s="171"/>
      <c r="F34" s="172"/>
      <c r="G34" s="172"/>
      <c r="H34" s="267"/>
      <c r="I34" s="173"/>
      <c r="J34" s="172"/>
      <c r="K34" s="172"/>
      <c r="L34" s="270"/>
      <c r="M34" s="171"/>
      <c r="N34" s="172"/>
      <c r="O34" s="172"/>
      <c r="P34" s="58"/>
      <c r="Q34" s="171"/>
      <c r="R34" s="172"/>
      <c r="S34" s="172"/>
      <c r="T34" s="208"/>
      <c r="U34" s="173"/>
      <c r="V34" s="172"/>
      <c r="W34" s="172"/>
      <c r="X34" s="58"/>
      <c r="Y34" s="284"/>
      <c r="Z34" s="282"/>
      <c r="AA34" s="282"/>
      <c r="AB34" s="264"/>
      <c r="AC34" s="171"/>
      <c r="AD34" s="172"/>
      <c r="AE34" s="172"/>
      <c r="AF34" s="58"/>
      <c r="AG34" s="284">
        <v>1</v>
      </c>
      <c r="AH34" s="282">
        <v>14</v>
      </c>
      <c r="AI34" s="282">
        <v>3</v>
      </c>
      <c r="AJ34" s="264">
        <f t="shared" si="12"/>
        <v>17</v>
      </c>
      <c r="AK34" s="247"/>
      <c r="AL34" s="248"/>
      <c r="AM34" s="248"/>
      <c r="AN34" s="264"/>
      <c r="AO34" s="171"/>
      <c r="AP34" s="172"/>
      <c r="AQ34" s="172"/>
      <c r="AR34" s="66"/>
      <c r="AS34" s="171"/>
      <c r="AT34" s="172"/>
      <c r="AU34" s="172"/>
      <c r="AV34" s="66"/>
      <c r="AW34" s="126"/>
      <c r="AX34" s="126"/>
      <c r="AY34" s="126"/>
      <c r="AZ34" s="126"/>
      <c r="BA34" s="126"/>
      <c r="BB34" s="126"/>
      <c r="BC34" s="126"/>
      <c r="BD34" s="126"/>
      <c r="BE34" s="126"/>
      <c r="BF34" s="126"/>
      <c r="BG34" s="126"/>
      <c r="BH34" s="126"/>
    </row>
    <row r="35" spans="1:105" s="63" customFormat="1" x14ac:dyDescent="0.25">
      <c r="A35" s="170">
        <v>25</v>
      </c>
      <c r="B35" s="153" t="s">
        <v>168</v>
      </c>
      <c r="C35" s="56">
        <v>2005</v>
      </c>
      <c r="D35" s="150">
        <f>SUM(H35+L35+P35+T35+X35+AR35+AB35+AJ35+AF35)</f>
        <v>16</v>
      </c>
      <c r="E35" s="55"/>
      <c r="F35" s="56"/>
      <c r="G35" s="56"/>
      <c r="H35" s="58"/>
      <c r="I35" s="55"/>
      <c r="J35" s="56"/>
      <c r="K35" s="56"/>
      <c r="L35" s="270"/>
      <c r="M35" s="55"/>
      <c r="N35" s="56"/>
      <c r="O35" s="56"/>
      <c r="P35" s="58"/>
      <c r="Q35" s="55"/>
      <c r="R35" s="56"/>
      <c r="S35" s="56"/>
      <c r="T35" s="58"/>
      <c r="U35" s="55"/>
      <c r="V35" s="56"/>
      <c r="W35" s="56"/>
      <c r="X35" s="58"/>
      <c r="Y35" s="247"/>
      <c r="Z35" s="248"/>
      <c r="AA35" s="248"/>
      <c r="AB35" s="264"/>
      <c r="AC35" s="55">
        <v>1</v>
      </c>
      <c r="AD35" s="56">
        <v>15</v>
      </c>
      <c r="AE35" s="56">
        <v>1</v>
      </c>
      <c r="AF35" s="58">
        <f t="shared" si="9"/>
        <v>16</v>
      </c>
      <c r="AG35" s="284"/>
      <c r="AH35" s="282"/>
      <c r="AI35" s="282"/>
      <c r="AJ35" s="264"/>
      <c r="AK35" s="247"/>
      <c r="AL35" s="248"/>
      <c r="AM35" s="248"/>
      <c r="AN35" s="264"/>
      <c r="AO35" s="55"/>
      <c r="AP35" s="56"/>
      <c r="AQ35" s="56"/>
      <c r="AR35" s="57"/>
      <c r="AS35" s="55"/>
      <c r="AT35" s="56"/>
      <c r="AU35" s="56"/>
      <c r="AV35" s="57"/>
      <c r="AW35" s="173"/>
      <c r="AX35" s="172"/>
      <c r="AY35" s="172"/>
      <c r="AZ35" s="174"/>
      <c r="BA35" s="64"/>
      <c r="BD35" s="135"/>
      <c r="BE35" s="55"/>
      <c r="BF35" s="56"/>
      <c r="BG35" s="56"/>
      <c r="BH35" s="57"/>
      <c r="BI35" s="65"/>
      <c r="BJ35" s="65"/>
      <c r="BK35" s="65"/>
      <c r="BL35" s="65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5"/>
      <c r="CA35" s="65"/>
      <c r="CB35" s="65"/>
      <c r="CC35" s="65"/>
      <c r="CD35" s="65"/>
      <c r="CE35" s="65"/>
      <c r="CF35" s="65"/>
      <c r="CG35" s="65"/>
      <c r="CH35" s="65"/>
      <c r="CI35" s="65"/>
      <c r="CJ35" s="65"/>
      <c r="CK35" s="65"/>
      <c r="CL35" s="65"/>
      <c r="CM35" s="65"/>
      <c r="CN35" s="65"/>
      <c r="CO35" s="65"/>
      <c r="CP35" s="65"/>
      <c r="CQ35" s="65"/>
      <c r="CR35" s="65"/>
      <c r="CS35" s="65"/>
      <c r="CT35" s="65"/>
      <c r="CU35" s="65"/>
      <c r="CV35" s="65"/>
      <c r="CW35" s="65"/>
      <c r="CX35" s="65"/>
      <c r="CY35" s="65"/>
      <c r="CZ35" s="65"/>
      <c r="DA35" s="62"/>
    </row>
    <row r="36" spans="1:105" s="124" customFormat="1" x14ac:dyDescent="0.25">
      <c r="A36" s="183">
        <v>26</v>
      </c>
      <c r="B36" s="125" t="s">
        <v>301</v>
      </c>
      <c r="C36" s="56">
        <v>2009</v>
      </c>
      <c r="D36" s="150">
        <f>SUM(H36+L36+P36+T36+X36+AR36+AB36+AJ36)</f>
        <v>7</v>
      </c>
      <c r="E36" s="55"/>
      <c r="F36" s="56"/>
      <c r="G36" s="56"/>
      <c r="H36" s="58"/>
      <c r="I36" s="68">
        <v>1</v>
      </c>
      <c r="J36" s="56">
        <v>6</v>
      </c>
      <c r="K36" s="56">
        <v>1</v>
      </c>
      <c r="L36" s="58">
        <f>+I36*J36+K36</f>
        <v>7</v>
      </c>
      <c r="M36" s="55"/>
      <c r="N36" s="56"/>
      <c r="O36" s="56"/>
      <c r="P36" s="208"/>
      <c r="Q36" s="55"/>
      <c r="R36" s="56"/>
      <c r="S36" s="56"/>
      <c r="T36" s="208"/>
      <c r="U36" s="68"/>
      <c r="V36" s="56"/>
      <c r="W36" s="56"/>
      <c r="X36" s="208"/>
      <c r="Y36" s="55"/>
      <c r="Z36" s="56"/>
      <c r="AA36" s="56"/>
      <c r="AB36" s="264"/>
      <c r="AC36" s="68"/>
      <c r="AD36" s="56"/>
      <c r="AE36" s="56"/>
      <c r="AF36" s="208"/>
      <c r="AG36" s="55"/>
      <c r="AH36" s="56"/>
      <c r="AI36" s="56"/>
      <c r="AJ36" s="58"/>
      <c r="AK36" s="55"/>
      <c r="AL36" s="56"/>
      <c r="AM36" s="56"/>
      <c r="AN36" s="58"/>
      <c r="AO36" s="55"/>
      <c r="AP36" s="56"/>
      <c r="AQ36" s="56"/>
      <c r="AR36" s="58"/>
      <c r="AS36" s="55"/>
      <c r="AT36" s="56"/>
      <c r="AU36" s="56"/>
      <c r="AV36" s="57"/>
    </row>
    <row r="37" spans="1:105" s="63" customFormat="1" x14ac:dyDescent="0.25">
      <c r="A37" s="183">
        <v>27</v>
      </c>
      <c r="B37" s="357" t="s">
        <v>344</v>
      </c>
      <c r="C37" s="56">
        <v>2007</v>
      </c>
      <c r="D37" s="150">
        <f>SUM(H37+L37+P37+T37+X37+AR37+AB37+AJ37+AF37)</f>
        <v>5</v>
      </c>
      <c r="E37" s="55"/>
      <c r="F37" s="56"/>
      <c r="G37" s="56"/>
      <c r="H37" s="58"/>
      <c r="I37" s="55"/>
      <c r="J37" s="56"/>
      <c r="K37" s="56"/>
      <c r="L37" s="58"/>
      <c r="M37" s="55"/>
      <c r="N37" s="56"/>
      <c r="O37" s="56"/>
      <c r="P37" s="58"/>
      <c r="Q37" s="55"/>
      <c r="R37" s="56"/>
      <c r="S37" s="56"/>
      <c r="T37" s="57"/>
      <c r="U37" s="55"/>
      <c r="V37" s="56"/>
      <c r="W37" s="56"/>
      <c r="X37" s="58"/>
      <c r="Y37" s="247"/>
      <c r="Z37" s="248"/>
      <c r="AA37" s="248"/>
      <c r="AB37" s="264"/>
      <c r="AC37" s="55">
        <v>1</v>
      </c>
      <c r="AD37" s="56">
        <v>5</v>
      </c>
      <c r="AE37" s="56"/>
      <c r="AF37" s="208">
        <f>+AC37*AD37+AE37</f>
        <v>5</v>
      </c>
      <c r="AG37" s="247"/>
      <c r="AH37" s="248"/>
      <c r="AI37" s="248"/>
      <c r="AJ37" s="58"/>
      <c r="AK37" s="55"/>
      <c r="AL37" s="56"/>
      <c r="AM37" s="56"/>
      <c r="AN37" s="58"/>
      <c r="AO37" s="55"/>
      <c r="AP37" s="56"/>
      <c r="AQ37" s="56"/>
      <c r="AR37" s="57"/>
      <c r="AS37" s="55"/>
      <c r="AT37" s="56"/>
      <c r="AU37" s="56"/>
      <c r="AV37" s="57"/>
      <c r="AW37" s="65"/>
      <c r="AX37" s="65"/>
      <c r="AY37" s="65"/>
      <c r="AZ37" s="65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  <c r="CA37" s="65"/>
      <c r="CB37" s="65"/>
      <c r="CC37" s="65"/>
      <c r="CD37" s="65"/>
      <c r="CE37" s="65"/>
      <c r="CF37" s="65"/>
      <c r="CG37" s="65"/>
      <c r="CH37" s="65"/>
      <c r="CI37" s="65"/>
      <c r="CJ37" s="65"/>
      <c r="CK37" s="65"/>
      <c r="CL37" s="65"/>
      <c r="CM37" s="65"/>
      <c r="CN37" s="65"/>
      <c r="CO37" s="65"/>
      <c r="CP37" s="65"/>
      <c r="CQ37" s="65"/>
      <c r="CR37" s="65"/>
      <c r="CS37" s="65"/>
      <c r="CT37" s="65"/>
      <c r="CU37" s="65"/>
      <c r="CV37" s="65"/>
      <c r="CW37" s="65"/>
      <c r="CX37" s="65"/>
      <c r="CY37" s="65"/>
      <c r="CZ37" s="65"/>
      <c r="DA37" s="62"/>
    </row>
    <row r="38" spans="1:105" s="63" customFormat="1" hidden="1" x14ac:dyDescent="0.25">
      <c r="A38" s="162">
        <v>6</v>
      </c>
      <c r="B38" s="157" t="s">
        <v>246</v>
      </c>
      <c r="C38" s="74">
        <v>2008</v>
      </c>
      <c r="D38" s="150" t="e">
        <f>SUM(H38+L38+P38+T38+X38+AR38+#REF!+AB38+AJ38)</f>
        <v>#REF!</v>
      </c>
      <c r="E38" s="73"/>
      <c r="F38" s="74"/>
      <c r="G38" s="74"/>
      <c r="H38" s="128"/>
      <c r="I38" s="73"/>
      <c r="J38" s="74"/>
      <c r="K38" s="74"/>
      <c r="L38" s="270">
        <f t="shared" si="4"/>
        <v>0</v>
      </c>
      <c r="M38" s="73"/>
      <c r="N38" s="74"/>
      <c r="O38" s="74"/>
      <c r="P38" s="208">
        <f t="shared" ref="P38:P42" si="13">M38*N38+O38</f>
        <v>0</v>
      </c>
      <c r="Q38" s="73"/>
      <c r="R38" s="74"/>
      <c r="S38" s="74"/>
      <c r="T38" s="208">
        <f t="shared" si="6"/>
        <v>0</v>
      </c>
      <c r="U38" s="73"/>
      <c r="V38" s="74"/>
      <c r="W38" s="74"/>
      <c r="X38" s="208">
        <f t="shared" si="7"/>
        <v>0</v>
      </c>
      <c r="Y38" s="253"/>
      <c r="Z38" s="190"/>
      <c r="AA38" s="190"/>
      <c r="AB38" s="264">
        <f t="shared" si="8"/>
        <v>0</v>
      </c>
      <c r="AC38" s="73"/>
      <c r="AD38" s="74"/>
      <c r="AE38" s="74"/>
      <c r="AF38" s="208">
        <f t="shared" si="9"/>
        <v>0</v>
      </c>
      <c r="AG38" s="348"/>
      <c r="AH38" s="318"/>
      <c r="AI38" s="318"/>
      <c r="AJ38" s="264">
        <f t="shared" si="12"/>
        <v>0</v>
      </c>
      <c r="AK38" s="253"/>
      <c r="AL38" s="190"/>
      <c r="AM38" s="190"/>
      <c r="AN38" s="264">
        <f t="shared" ref="AN38:AN42" si="14">+AK38*AL38+AM38</f>
        <v>0</v>
      </c>
      <c r="AO38" s="73"/>
      <c r="AP38" s="74"/>
      <c r="AQ38" s="74"/>
      <c r="AR38" s="76"/>
      <c r="AS38" s="55"/>
      <c r="AT38" s="56"/>
      <c r="AU38" s="56"/>
      <c r="AV38" s="57"/>
      <c r="AW38" s="65"/>
      <c r="AX38" s="65"/>
      <c r="AY38" s="65"/>
      <c r="AZ38" s="65"/>
      <c r="BA38" s="65"/>
      <c r="BB38" s="65"/>
      <c r="BC38" s="65"/>
      <c r="BD38" s="65"/>
      <c r="BE38" s="65"/>
      <c r="BF38" s="65"/>
      <c r="BG38" s="65"/>
      <c r="BH38" s="65"/>
      <c r="BI38" s="65"/>
      <c r="BJ38" s="65"/>
      <c r="BK38" s="65"/>
      <c r="BL38" s="65"/>
      <c r="BM38" s="65"/>
      <c r="BN38" s="65"/>
      <c r="BO38" s="65"/>
      <c r="BP38" s="65"/>
      <c r="BQ38" s="65"/>
      <c r="BR38" s="65"/>
      <c r="BS38" s="65"/>
      <c r="BT38" s="65"/>
      <c r="BU38" s="65"/>
      <c r="BV38" s="65"/>
      <c r="BW38" s="65"/>
      <c r="BX38" s="65"/>
      <c r="BY38" s="65"/>
      <c r="BZ38" s="65"/>
      <c r="CA38" s="65"/>
      <c r="CB38" s="65"/>
      <c r="CC38" s="65"/>
      <c r="CD38" s="65"/>
      <c r="CE38" s="65"/>
      <c r="CF38" s="65"/>
      <c r="CG38" s="65"/>
      <c r="CH38" s="65"/>
      <c r="CI38" s="65"/>
      <c r="CJ38" s="65"/>
      <c r="CK38" s="65"/>
      <c r="CL38" s="65"/>
      <c r="CM38" s="65"/>
      <c r="CN38" s="65"/>
      <c r="CO38" s="65"/>
      <c r="CP38" s="65"/>
      <c r="CQ38" s="65"/>
      <c r="CR38" s="65"/>
      <c r="CS38" s="65"/>
      <c r="CT38" s="65"/>
      <c r="CU38" s="65"/>
      <c r="CV38" s="65"/>
      <c r="CW38" s="65"/>
      <c r="CX38" s="65"/>
      <c r="CY38" s="65"/>
      <c r="CZ38" s="65"/>
      <c r="DA38" s="62"/>
    </row>
    <row r="39" spans="1:105" s="63" customFormat="1" hidden="1" x14ac:dyDescent="0.25">
      <c r="A39" s="155">
        <v>8</v>
      </c>
      <c r="B39" s="157" t="s">
        <v>186</v>
      </c>
      <c r="C39" s="74">
        <v>2007</v>
      </c>
      <c r="D39" s="150" t="e">
        <f>SUM(H39+L39+P39+T39+X39+AR39+#REF!+AB39+AJ39)</f>
        <v>#REF!</v>
      </c>
      <c r="E39" s="73"/>
      <c r="F39" s="74"/>
      <c r="G39" s="74"/>
      <c r="H39" s="128">
        <f>E39*F39+G39</f>
        <v>0</v>
      </c>
      <c r="I39" s="73"/>
      <c r="J39" s="74"/>
      <c r="K39" s="74"/>
      <c r="L39" s="270">
        <f t="shared" si="4"/>
        <v>0</v>
      </c>
      <c r="M39" s="73"/>
      <c r="N39" s="74"/>
      <c r="O39" s="74"/>
      <c r="P39" s="208">
        <f t="shared" si="13"/>
        <v>0</v>
      </c>
      <c r="Q39" s="73"/>
      <c r="R39" s="74"/>
      <c r="S39" s="74"/>
      <c r="T39" s="208">
        <f t="shared" si="6"/>
        <v>0</v>
      </c>
      <c r="U39" s="73"/>
      <c r="V39" s="74"/>
      <c r="W39" s="74"/>
      <c r="X39" s="208">
        <f t="shared" si="7"/>
        <v>0</v>
      </c>
      <c r="Y39" s="253"/>
      <c r="Z39" s="190"/>
      <c r="AA39" s="190"/>
      <c r="AB39" s="264">
        <f t="shared" si="8"/>
        <v>0</v>
      </c>
      <c r="AC39" s="73"/>
      <c r="AD39" s="74"/>
      <c r="AE39" s="74"/>
      <c r="AF39" s="208">
        <f t="shared" si="9"/>
        <v>0</v>
      </c>
      <c r="AG39" s="348"/>
      <c r="AH39" s="318"/>
      <c r="AI39" s="318"/>
      <c r="AJ39" s="264">
        <f t="shared" si="12"/>
        <v>0</v>
      </c>
      <c r="AK39" s="253"/>
      <c r="AL39" s="190"/>
      <c r="AM39" s="190"/>
      <c r="AN39" s="264">
        <f t="shared" si="14"/>
        <v>0</v>
      </c>
      <c r="AO39" s="73"/>
      <c r="AP39" s="74"/>
      <c r="AQ39" s="74"/>
      <c r="AR39" s="76"/>
      <c r="AS39" s="55"/>
      <c r="AT39" s="56"/>
      <c r="AU39" s="56"/>
      <c r="AV39" s="57"/>
      <c r="AW39" s="171"/>
      <c r="AX39" s="172"/>
      <c r="AY39" s="172"/>
      <c r="AZ39" s="174"/>
      <c r="BA39" s="64"/>
      <c r="BD39" s="135"/>
      <c r="BE39" s="55"/>
      <c r="BF39" s="56"/>
      <c r="BG39" s="56"/>
      <c r="BH39" s="57"/>
      <c r="BI39" s="65"/>
      <c r="BJ39" s="65"/>
      <c r="BK39" s="65"/>
      <c r="BL39" s="65"/>
      <c r="BM39" s="65"/>
      <c r="BN39" s="65"/>
      <c r="BO39" s="65"/>
      <c r="BP39" s="65"/>
      <c r="BQ39" s="65"/>
      <c r="BR39" s="65"/>
      <c r="BS39" s="65"/>
      <c r="BT39" s="65"/>
      <c r="BU39" s="65"/>
      <c r="BV39" s="65"/>
      <c r="BW39" s="65"/>
      <c r="BX39" s="65"/>
      <c r="BY39" s="65"/>
      <c r="BZ39" s="65"/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5"/>
      <c r="CM39" s="65"/>
      <c r="CN39" s="65"/>
      <c r="CO39" s="65"/>
      <c r="CP39" s="65"/>
      <c r="CQ39" s="65"/>
      <c r="CR39" s="65"/>
      <c r="CS39" s="65"/>
      <c r="CT39" s="65"/>
      <c r="CU39" s="65"/>
      <c r="CV39" s="65"/>
      <c r="CW39" s="65"/>
      <c r="CX39" s="65"/>
      <c r="CY39" s="65"/>
      <c r="CZ39" s="65"/>
      <c r="DA39" s="62"/>
    </row>
    <row r="40" spans="1:105" s="63" customFormat="1" hidden="1" x14ac:dyDescent="0.25">
      <c r="A40" s="257">
        <v>10</v>
      </c>
      <c r="B40" s="187" t="s">
        <v>167</v>
      </c>
      <c r="C40" s="74">
        <v>2008</v>
      </c>
      <c r="D40" s="150" t="e">
        <f>SUM(H40+L40+P40+T40+X40+AR40+#REF!+AB40+AJ40)</f>
        <v>#REF!</v>
      </c>
      <c r="E40" s="86"/>
      <c r="F40" s="87"/>
      <c r="G40" s="87"/>
      <c r="H40" s="188">
        <f>E40*F40+G40</f>
        <v>0</v>
      </c>
      <c r="I40" s="73"/>
      <c r="J40" s="74"/>
      <c r="K40" s="74"/>
      <c r="L40" s="270">
        <f t="shared" si="4"/>
        <v>0</v>
      </c>
      <c r="M40" s="73"/>
      <c r="N40" s="74"/>
      <c r="O40" s="74"/>
      <c r="P40" s="208">
        <f t="shared" si="13"/>
        <v>0</v>
      </c>
      <c r="Q40" s="73"/>
      <c r="R40" s="74"/>
      <c r="S40" s="74"/>
      <c r="T40" s="208">
        <f t="shared" si="6"/>
        <v>0</v>
      </c>
      <c r="U40" s="73"/>
      <c r="V40" s="74"/>
      <c r="W40" s="74"/>
      <c r="X40" s="208">
        <f t="shared" si="7"/>
        <v>0</v>
      </c>
      <c r="Y40" s="253"/>
      <c r="Z40" s="190"/>
      <c r="AA40" s="190"/>
      <c r="AB40" s="264">
        <f t="shared" si="8"/>
        <v>0</v>
      </c>
      <c r="AC40" s="73"/>
      <c r="AD40" s="74"/>
      <c r="AE40" s="74"/>
      <c r="AF40" s="208">
        <f t="shared" si="9"/>
        <v>0</v>
      </c>
      <c r="AG40" s="348"/>
      <c r="AH40" s="318"/>
      <c r="AI40" s="318"/>
      <c r="AJ40" s="264">
        <f t="shared" si="12"/>
        <v>0</v>
      </c>
      <c r="AK40" s="253"/>
      <c r="AL40" s="190"/>
      <c r="AM40" s="190"/>
      <c r="AN40" s="264">
        <f t="shared" si="14"/>
        <v>0</v>
      </c>
      <c r="AO40" s="73"/>
      <c r="AP40" s="74"/>
      <c r="AQ40" s="74"/>
      <c r="AR40" s="76">
        <f>+AO40*AP40+AQ40</f>
        <v>0</v>
      </c>
      <c r="AS40" s="55"/>
      <c r="AT40" s="56"/>
      <c r="AU40" s="56"/>
      <c r="AV40" s="57"/>
      <c r="AW40" s="65"/>
      <c r="AX40" s="65"/>
      <c r="AY40" s="65"/>
      <c r="AZ40" s="65"/>
      <c r="BA40" s="65"/>
      <c r="BB40" s="65"/>
      <c r="BC40" s="65"/>
      <c r="BD40" s="65"/>
      <c r="BE40" s="65"/>
      <c r="BF40" s="65"/>
      <c r="BG40" s="65"/>
      <c r="BH40" s="65"/>
      <c r="BI40" s="65"/>
      <c r="BJ40" s="65"/>
      <c r="BK40" s="65"/>
      <c r="BL40" s="65"/>
      <c r="BM40" s="65"/>
      <c r="BN40" s="65"/>
      <c r="BO40" s="65"/>
      <c r="BP40" s="65"/>
      <c r="BQ40" s="65"/>
      <c r="BR40" s="65"/>
      <c r="BS40" s="65"/>
      <c r="BT40" s="65"/>
      <c r="BU40" s="65"/>
      <c r="BV40" s="65"/>
      <c r="BW40" s="65"/>
      <c r="BX40" s="65"/>
      <c r="BY40" s="65"/>
      <c r="BZ40" s="65"/>
      <c r="CA40" s="65"/>
      <c r="CB40" s="65"/>
      <c r="CC40" s="65"/>
      <c r="CD40" s="65"/>
      <c r="CE40" s="65"/>
      <c r="CF40" s="65"/>
      <c r="CG40" s="65"/>
      <c r="CH40" s="65"/>
      <c r="CI40" s="65"/>
      <c r="CJ40" s="65"/>
      <c r="CK40" s="65"/>
      <c r="CL40" s="65"/>
      <c r="CM40" s="65"/>
      <c r="CN40" s="65"/>
      <c r="CO40" s="65"/>
      <c r="CP40" s="65"/>
      <c r="CQ40" s="65"/>
      <c r="CR40" s="65"/>
      <c r="CS40" s="65"/>
      <c r="CT40" s="65"/>
      <c r="CU40" s="65"/>
      <c r="CV40" s="65"/>
      <c r="CW40" s="65"/>
      <c r="CX40" s="65"/>
      <c r="CY40" s="65"/>
      <c r="CZ40" s="65"/>
      <c r="DA40" s="62"/>
    </row>
    <row r="41" spans="1:105" s="63" customFormat="1" hidden="1" x14ac:dyDescent="0.25">
      <c r="A41" s="162">
        <v>11</v>
      </c>
      <c r="B41" s="157" t="s">
        <v>187</v>
      </c>
      <c r="C41" s="74">
        <v>2008</v>
      </c>
      <c r="D41" s="150" t="e">
        <f>SUM(H41+L41+P41+T41+X41+AR41+#REF!+AB41+AJ41)</f>
        <v>#REF!</v>
      </c>
      <c r="E41" s="73"/>
      <c r="F41" s="74"/>
      <c r="G41" s="74"/>
      <c r="H41" s="128"/>
      <c r="I41" s="73"/>
      <c r="J41" s="74"/>
      <c r="K41" s="74"/>
      <c r="L41" s="270">
        <f t="shared" si="4"/>
        <v>0</v>
      </c>
      <c r="M41" s="73"/>
      <c r="N41" s="74"/>
      <c r="O41" s="74"/>
      <c r="P41" s="208">
        <f t="shared" si="13"/>
        <v>0</v>
      </c>
      <c r="Q41" s="73"/>
      <c r="R41" s="74"/>
      <c r="S41" s="74"/>
      <c r="T41" s="208">
        <f t="shared" si="6"/>
        <v>0</v>
      </c>
      <c r="U41" s="73"/>
      <c r="V41" s="74"/>
      <c r="W41" s="74"/>
      <c r="X41" s="208">
        <f t="shared" si="7"/>
        <v>0</v>
      </c>
      <c r="Y41" s="253"/>
      <c r="Z41" s="190"/>
      <c r="AA41" s="190"/>
      <c r="AB41" s="264">
        <f t="shared" si="8"/>
        <v>0</v>
      </c>
      <c r="AC41" s="73"/>
      <c r="AD41" s="74"/>
      <c r="AE41" s="74"/>
      <c r="AF41" s="208">
        <f t="shared" si="9"/>
        <v>0</v>
      </c>
      <c r="AG41" s="253"/>
      <c r="AH41" s="190"/>
      <c r="AI41" s="190"/>
      <c r="AJ41" s="264">
        <f t="shared" si="12"/>
        <v>0</v>
      </c>
      <c r="AK41" s="73"/>
      <c r="AL41" s="74"/>
      <c r="AM41" s="74"/>
      <c r="AN41" s="264">
        <f t="shared" si="14"/>
        <v>0</v>
      </c>
      <c r="AO41" s="73"/>
      <c r="AP41" s="74"/>
      <c r="AQ41" s="74"/>
      <c r="AR41" s="76">
        <f>+AO41*AP41+AQ41</f>
        <v>0</v>
      </c>
      <c r="AS41" s="55"/>
      <c r="AT41" s="56"/>
      <c r="AU41" s="56"/>
      <c r="AV41" s="57"/>
      <c r="AW41" s="65"/>
      <c r="AX41" s="65"/>
      <c r="AY41" s="65"/>
      <c r="AZ41" s="65"/>
      <c r="BA41" s="65"/>
      <c r="BB41" s="65"/>
      <c r="BC41" s="65"/>
      <c r="BD41" s="65"/>
      <c r="BE41" s="65"/>
      <c r="BF41" s="65"/>
      <c r="BG41" s="65"/>
      <c r="BH41" s="65"/>
      <c r="BI41" s="65"/>
      <c r="BJ41" s="65"/>
      <c r="BK41" s="65"/>
      <c r="BL41" s="65"/>
      <c r="BM41" s="65"/>
      <c r="BN41" s="65"/>
      <c r="BO41" s="65"/>
      <c r="BP41" s="65"/>
      <c r="BQ41" s="65"/>
      <c r="BR41" s="65"/>
      <c r="BS41" s="65"/>
      <c r="BT41" s="65"/>
      <c r="BU41" s="65"/>
      <c r="BV41" s="65"/>
      <c r="BW41" s="65"/>
      <c r="BX41" s="65"/>
      <c r="BY41" s="65"/>
      <c r="BZ41" s="65"/>
      <c r="CA41" s="65"/>
      <c r="CB41" s="65"/>
      <c r="CC41" s="65"/>
      <c r="CD41" s="65"/>
      <c r="CE41" s="65"/>
      <c r="CF41" s="65"/>
      <c r="CG41" s="65"/>
      <c r="CH41" s="65"/>
      <c r="CI41" s="65"/>
      <c r="CJ41" s="65"/>
      <c r="CK41" s="65"/>
      <c r="CL41" s="65"/>
      <c r="CM41" s="65"/>
      <c r="CN41" s="65"/>
      <c r="CO41" s="65"/>
      <c r="CP41" s="65"/>
      <c r="CQ41" s="65"/>
      <c r="CR41" s="65"/>
      <c r="CS41" s="65"/>
      <c r="CT41" s="65"/>
      <c r="CU41" s="65"/>
      <c r="CV41" s="65"/>
      <c r="CW41" s="65"/>
      <c r="CX41" s="65"/>
      <c r="CY41" s="65"/>
      <c r="CZ41" s="65"/>
      <c r="DA41" s="62"/>
    </row>
    <row r="42" spans="1:105" s="65" customFormat="1" hidden="1" x14ac:dyDescent="0.25">
      <c r="A42" s="162">
        <v>12</v>
      </c>
      <c r="B42" s="157" t="s">
        <v>228</v>
      </c>
      <c r="C42" s="74">
        <v>2003</v>
      </c>
      <c r="D42" s="150" t="e">
        <f>SUM(H42+L42+P42+T42+X42+AR42+#REF!+AB42+AJ42)</f>
        <v>#REF!</v>
      </c>
      <c r="E42" s="73"/>
      <c r="F42" s="74"/>
      <c r="G42" s="74"/>
      <c r="H42" s="128"/>
      <c r="I42" s="107"/>
      <c r="J42" s="74"/>
      <c r="K42" s="74"/>
      <c r="L42" s="270">
        <f t="shared" si="4"/>
        <v>0</v>
      </c>
      <c r="M42" s="73"/>
      <c r="N42" s="74"/>
      <c r="O42" s="74"/>
      <c r="P42" s="208">
        <f t="shared" si="13"/>
        <v>0</v>
      </c>
      <c r="Q42" s="73"/>
      <c r="R42" s="74"/>
      <c r="S42" s="74"/>
      <c r="T42" s="208">
        <f t="shared" si="6"/>
        <v>0</v>
      </c>
      <c r="U42" s="107"/>
      <c r="V42" s="74"/>
      <c r="W42" s="74"/>
      <c r="X42" s="208">
        <f t="shared" si="7"/>
        <v>0</v>
      </c>
      <c r="Y42" s="73"/>
      <c r="Z42" s="74"/>
      <c r="AA42" s="74"/>
      <c r="AB42" s="264">
        <f t="shared" si="8"/>
        <v>0</v>
      </c>
      <c r="AC42" s="73"/>
      <c r="AD42" s="74"/>
      <c r="AE42" s="74"/>
      <c r="AF42" s="208">
        <f t="shared" si="9"/>
        <v>0</v>
      </c>
      <c r="AG42" s="73"/>
      <c r="AH42" s="74"/>
      <c r="AI42" s="74"/>
      <c r="AJ42" s="264">
        <f t="shared" si="12"/>
        <v>0</v>
      </c>
      <c r="AK42" s="73"/>
      <c r="AL42" s="74"/>
      <c r="AM42" s="74"/>
      <c r="AN42" s="264">
        <f t="shared" si="14"/>
        <v>0</v>
      </c>
      <c r="AO42" s="73"/>
      <c r="AP42" s="74"/>
      <c r="AQ42" s="74"/>
      <c r="AR42" s="128"/>
      <c r="AS42" s="55"/>
      <c r="AT42" s="56"/>
      <c r="AU42" s="56"/>
      <c r="AV42" s="57"/>
    </row>
    <row r="43" spans="1:105" s="63" customFormat="1" hidden="1" x14ac:dyDescent="0.25">
      <c r="A43" s="155">
        <v>16</v>
      </c>
      <c r="B43" s="156" t="s">
        <v>162</v>
      </c>
      <c r="C43" s="74">
        <v>2004</v>
      </c>
      <c r="D43" s="128" t="e">
        <f>SUM(H43+L43+P43+AR43+T43+X43+#REF!+#REF!+AV43+AZ43+BD43)</f>
        <v>#REF!</v>
      </c>
      <c r="E43" s="73"/>
      <c r="F43" s="74"/>
      <c r="G43" s="74"/>
      <c r="H43" s="128">
        <f t="shared" ref="H43:H45" si="15">E43*F43+G43</f>
        <v>0</v>
      </c>
      <c r="I43" s="73"/>
      <c r="J43" s="74"/>
      <c r="K43" s="74"/>
      <c r="L43" s="128">
        <f>+I43*J43+K43</f>
        <v>0</v>
      </c>
      <c r="M43" s="73"/>
      <c r="N43" s="74"/>
      <c r="O43" s="74"/>
      <c r="P43" s="128">
        <f>M43*N43+O43</f>
        <v>0</v>
      </c>
      <c r="Q43" s="73"/>
      <c r="R43" s="74"/>
      <c r="S43" s="74"/>
      <c r="T43" s="283">
        <f t="shared" si="6"/>
        <v>0</v>
      </c>
      <c r="U43" s="73"/>
      <c r="V43" s="74"/>
      <c r="W43" s="74"/>
      <c r="X43" s="128">
        <f t="shared" ref="X43:X46" si="16">U43*V43+W43</f>
        <v>0</v>
      </c>
      <c r="Y43" s="253"/>
      <c r="Z43" s="190"/>
      <c r="AA43" s="190"/>
      <c r="AB43" s="264">
        <f t="shared" si="8"/>
        <v>0</v>
      </c>
      <c r="AC43" s="73"/>
      <c r="AD43" s="74"/>
      <c r="AE43" s="74"/>
      <c r="AF43" s="128"/>
      <c r="AG43" s="253"/>
      <c r="AH43" s="190"/>
      <c r="AI43" s="190"/>
      <c r="AJ43" s="128"/>
      <c r="AK43" s="73"/>
      <c r="AL43" s="74"/>
      <c r="AM43" s="74"/>
      <c r="AN43" s="128"/>
      <c r="AO43" s="73"/>
      <c r="AP43" s="74"/>
      <c r="AQ43" s="74"/>
      <c r="AR43" s="76"/>
      <c r="AS43" s="55"/>
      <c r="AT43" s="56"/>
      <c r="AU43" s="56"/>
      <c r="AV43" s="57"/>
      <c r="AW43" s="173"/>
      <c r="AX43" s="172"/>
      <c r="AY43" s="172"/>
      <c r="AZ43" s="174"/>
      <c r="BA43" s="64"/>
      <c r="BD43" s="135"/>
      <c r="BE43" s="55"/>
      <c r="BF43" s="56"/>
      <c r="BG43" s="56"/>
      <c r="BH43" s="57"/>
      <c r="BI43" s="65"/>
      <c r="BJ43" s="65"/>
      <c r="BK43" s="65"/>
      <c r="BL43" s="65"/>
      <c r="BM43" s="65"/>
      <c r="BN43" s="65"/>
      <c r="BO43" s="65"/>
      <c r="BP43" s="65"/>
      <c r="BQ43" s="65"/>
      <c r="BR43" s="65"/>
      <c r="BS43" s="65"/>
      <c r="BT43" s="65"/>
      <c r="BU43" s="65"/>
      <c r="BV43" s="65"/>
      <c r="BW43" s="65"/>
      <c r="BX43" s="65"/>
      <c r="BY43" s="65"/>
      <c r="BZ43" s="65"/>
      <c r="CA43" s="65"/>
      <c r="CB43" s="65"/>
      <c r="CC43" s="65"/>
      <c r="CD43" s="65"/>
      <c r="CE43" s="65"/>
      <c r="CF43" s="65"/>
      <c r="CG43" s="65"/>
      <c r="CH43" s="65"/>
      <c r="CI43" s="65"/>
      <c r="CJ43" s="65"/>
      <c r="CK43" s="65"/>
      <c r="CL43" s="65"/>
      <c r="CM43" s="65"/>
      <c r="CN43" s="65"/>
      <c r="CO43" s="65"/>
      <c r="CP43" s="65"/>
      <c r="CQ43" s="65"/>
      <c r="CR43" s="65"/>
      <c r="CS43" s="65"/>
      <c r="CT43" s="65"/>
      <c r="CU43" s="65"/>
      <c r="CV43" s="65"/>
      <c r="CW43" s="65"/>
      <c r="CX43" s="65"/>
      <c r="CY43" s="65"/>
      <c r="CZ43" s="65"/>
      <c r="DA43" s="62"/>
    </row>
    <row r="44" spans="1:105" s="63" customFormat="1" hidden="1" x14ac:dyDescent="0.25">
      <c r="A44" s="155">
        <v>16</v>
      </c>
      <c r="B44" s="157" t="s">
        <v>181</v>
      </c>
      <c r="C44" s="74">
        <v>2006</v>
      </c>
      <c r="D44" s="128" t="e">
        <f>SUM(H44+L44+P44+AR44+T44+X44+#REF!+#REF!+AV44+AZ44+BD44)</f>
        <v>#REF!</v>
      </c>
      <c r="E44" s="86"/>
      <c r="F44" s="87"/>
      <c r="G44" s="87"/>
      <c r="H44" s="163">
        <f t="shared" si="15"/>
        <v>0</v>
      </c>
      <c r="I44" s="73"/>
      <c r="J44" s="74"/>
      <c r="K44" s="74"/>
      <c r="L44" s="128">
        <f>I44*J44+K44</f>
        <v>0</v>
      </c>
      <c r="M44" s="73"/>
      <c r="N44" s="74"/>
      <c r="O44" s="74"/>
      <c r="P44" s="128">
        <f>M44*N44+O44</f>
        <v>0</v>
      </c>
      <c r="Q44" s="73"/>
      <c r="R44" s="74"/>
      <c r="S44" s="74"/>
      <c r="T44" s="283">
        <f t="shared" si="6"/>
        <v>0</v>
      </c>
      <c r="U44" s="73"/>
      <c r="V44" s="74"/>
      <c r="W44" s="74"/>
      <c r="X44" s="128">
        <f t="shared" si="16"/>
        <v>0</v>
      </c>
      <c r="Y44" s="253"/>
      <c r="Z44" s="190"/>
      <c r="AA44" s="190"/>
      <c r="AB44" s="264">
        <f t="shared" si="8"/>
        <v>0</v>
      </c>
      <c r="AC44" s="73"/>
      <c r="AD44" s="74"/>
      <c r="AE44" s="74"/>
      <c r="AF44" s="128"/>
      <c r="AG44" s="253"/>
      <c r="AH44" s="190"/>
      <c r="AI44" s="190"/>
      <c r="AJ44" s="128"/>
      <c r="AK44" s="73"/>
      <c r="AL44" s="74"/>
      <c r="AM44" s="74"/>
      <c r="AN44" s="128"/>
      <c r="AO44" s="73"/>
      <c r="AP44" s="74"/>
      <c r="AQ44" s="74"/>
      <c r="AR44" s="76"/>
      <c r="AS44" s="64"/>
      <c r="AV44" s="130"/>
      <c r="AW44" s="64"/>
      <c r="AZ44" s="130"/>
      <c r="BA44" s="64"/>
      <c r="BD44" s="130"/>
      <c r="BE44" s="134"/>
      <c r="BF44" s="133"/>
      <c r="BG44" s="133"/>
      <c r="BH44" s="130"/>
      <c r="BI44" s="65"/>
      <c r="BJ44" s="65"/>
      <c r="BK44" s="65"/>
      <c r="BL44" s="65"/>
      <c r="BM44" s="65"/>
      <c r="BN44" s="65"/>
      <c r="BO44" s="65"/>
      <c r="BP44" s="65"/>
      <c r="BQ44" s="65"/>
      <c r="BR44" s="65"/>
      <c r="BS44" s="65"/>
      <c r="BT44" s="65"/>
      <c r="BU44" s="65"/>
      <c r="BV44" s="65"/>
      <c r="BW44" s="65"/>
      <c r="BX44" s="65"/>
      <c r="BY44" s="65"/>
      <c r="BZ44" s="65"/>
      <c r="CA44" s="65"/>
      <c r="CB44" s="65"/>
      <c r="CC44" s="65"/>
      <c r="CD44" s="65"/>
      <c r="CE44" s="65"/>
      <c r="CF44" s="65"/>
      <c r="CG44" s="65"/>
      <c r="CH44" s="65"/>
      <c r="CI44" s="65"/>
      <c r="CJ44" s="65"/>
      <c r="CK44" s="65"/>
      <c r="CL44" s="65"/>
      <c r="CM44" s="65"/>
      <c r="CN44" s="65"/>
      <c r="CO44" s="65"/>
      <c r="CP44" s="65"/>
      <c r="CQ44" s="65"/>
      <c r="CR44" s="65"/>
      <c r="CS44" s="65"/>
      <c r="CT44" s="65"/>
      <c r="CU44" s="65"/>
      <c r="CV44" s="65"/>
      <c r="CW44" s="65"/>
      <c r="CX44" s="65"/>
      <c r="CY44" s="65"/>
      <c r="CZ44" s="65"/>
      <c r="DA44" s="62"/>
    </row>
    <row r="45" spans="1:105" s="63" customFormat="1" hidden="1" x14ac:dyDescent="0.25">
      <c r="A45" s="155">
        <v>18</v>
      </c>
      <c r="B45" s="157" t="s">
        <v>223</v>
      </c>
      <c r="C45" s="77"/>
      <c r="D45" s="128" t="e">
        <f>SUM(H45+L45+P45+AR45+T45+X45+#REF!+#REF!+AV45+AZ45+BD45)</f>
        <v>#REF!</v>
      </c>
      <c r="E45" s="73"/>
      <c r="F45" s="74"/>
      <c r="G45" s="74"/>
      <c r="H45" s="128">
        <f t="shared" si="15"/>
        <v>0</v>
      </c>
      <c r="I45" s="73"/>
      <c r="J45" s="74"/>
      <c r="K45" s="74"/>
      <c r="L45" s="128"/>
      <c r="M45" s="73"/>
      <c r="N45" s="74"/>
      <c r="O45" s="74"/>
      <c r="P45" s="128"/>
      <c r="Q45" s="73"/>
      <c r="R45" s="74"/>
      <c r="S45" s="74"/>
      <c r="T45" s="283">
        <f t="shared" si="6"/>
        <v>0</v>
      </c>
      <c r="U45" s="73"/>
      <c r="V45" s="74"/>
      <c r="W45" s="74"/>
      <c r="X45" s="128">
        <f t="shared" si="16"/>
        <v>0</v>
      </c>
      <c r="Y45" s="253"/>
      <c r="Z45" s="190"/>
      <c r="AA45" s="190"/>
      <c r="AB45" s="264">
        <f t="shared" si="8"/>
        <v>0</v>
      </c>
      <c r="AC45" s="73"/>
      <c r="AD45" s="74"/>
      <c r="AE45" s="74"/>
      <c r="AF45" s="128"/>
      <c r="AG45" s="253"/>
      <c r="AH45" s="190"/>
      <c r="AI45" s="190"/>
      <c r="AJ45" s="128"/>
      <c r="AK45" s="73"/>
      <c r="AL45" s="74"/>
      <c r="AM45" s="74"/>
      <c r="AN45" s="128"/>
      <c r="AO45" s="73"/>
      <c r="AP45" s="74"/>
      <c r="AQ45" s="74"/>
      <c r="AR45" s="76"/>
      <c r="AS45" s="55"/>
      <c r="AT45" s="56"/>
      <c r="AU45" s="56"/>
      <c r="AV45" s="57"/>
      <c r="AW45" s="171"/>
      <c r="AX45" s="172"/>
      <c r="AY45" s="172"/>
      <c r="AZ45" s="174"/>
      <c r="BA45" s="64"/>
      <c r="BD45" s="135"/>
      <c r="BE45" s="55"/>
      <c r="BF45" s="56"/>
      <c r="BG45" s="56"/>
      <c r="BH45" s="57"/>
      <c r="BI45" s="65"/>
      <c r="BJ45" s="65"/>
      <c r="BK45" s="65"/>
      <c r="BL45" s="65"/>
      <c r="BM45" s="65"/>
      <c r="BN45" s="65"/>
      <c r="BO45" s="65"/>
      <c r="BP45" s="65"/>
      <c r="BQ45" s="65"/>
      <c r="BR45" s="65"/>
      <c r="BS45" s="65"/>
      <c r="BT45" s="65"/>
      <c r="BU45" s="65"/>
      <c r="BV45" s="65"/>
      <c r="BW45" s="65"/>
      <c r="BX45" s="65"/>
      <c r="BY45" s="65"/>
      <c r="BZ45" s="65"/>
      <c r="CA45" s="65"/>
      <c r="CB45" s="65"/>
      <c r="CC45" s="65"/>
      <c r="CD45" s="65"/>
      <c r="CE45" s="65"/>
      <c r="CF45" s="65"/>
      <c r="CG45" s="65"/>
      <c r="CH45" s="65"/>
      <c r="CI45" s="65"/>
      <c r="CJ45" s="65"/>
      <c r="CK45" s="65"/>
      <c r="CL45" s="65"/>
      <c r="CM45" s="65"/>
      <c r="CN45" s="65"/>
      <c r="CO45" s="65"/>
      <c r="CP45" s="65"/>
      <c r="CQ45" s="65"/>
      <c r="CR45" s="65"/>
      <c r="CS45" s="65"/>
      <c r="CT45" s="65"/>
      <c r="CU45" s="65"/>
      <c r="CV45" s="65"/>
      <c r="CW45" s="65"/>
      <c r="CX45" s="65"/>
      <c r="CY45" s="65"/>
      <c r="CZ45" s="65"/>
      <c r="DA45" s="62"/>
    </row>
    <row r="46" spans="1:105" s="63" customFormat="1" hidden="1" x14ac:dyDescent="0.25">
      <c r="A46" s="162">
        <v>18</v>
      </c>
      <c r="B46" s="157" t="s">
        <v>248</v>
      </c>
      <c r="C46" s="74">
        <v>2008</v>
      </c>
      <c r="D46" s="128" t="e">
        <f>SUM(H46+L46+P46+AR46+T46+X46+#REF!+#REF!+AV46+AZ46+BD46)</f>
        <v>#REF!</v>
      </c>
      <c r="E46" s="73"/>
      <c r="F46" s="74"/>
      <c r="G46" s="74"/>
      <c r="H46" s="128"/>
      <c r="I46" s="73"/>
      <c r="J46" s="74"/>
      <c r="K46" s="74"/>
      <c r="L46" s="128"/>
      <c r="M46" s="73"/>
      <c r="N46" s="74"/>
      <c r="O46" s="74"/>
      <c r="P46" s="128"/>
      <c r="Q46" s="73"/>
      <c r="R46" s="74"/>
      <c r="S46" s="74"/>
      <c r="T46" s="283">
        <f t="shared" si="6"/>
        <v>0</v>
      </c>
      <c r="U46" s="73"/>
      <c r="V46" s="74"/>
      <c r="W46" s="74"/>
      <c r="X46" s="128">
        <f t="shared" si="16"/>
        <v>0</v>
      </c>
      <c r="Y46" s="253"/>
      <c r="Z46" s="190"/>
      <c r="AA46" s="190"/>
      <c r="AB46" s="264">
        <f t="shared" si="8"/>
        <v>0</v>
      </c>
      <c r="AC46" s="73"/>
      <c r="AD46" s="74"/>
      <c r="AE46" s="74"/>
      <c r="AF46" s="128"/>
      <c r="AG46" s="253"/>
      <c r="AH46" s="190"/>
      <c r="AI46" s="190"/>
      <c r="AJ46" s="128"/>
      <c r="AK46" s="73"/>
      <c r="AL46" s="74"/>
      <c r="AM46" s="74"/>
      <c r="AN46" s="128">
        <f t="shared" ref="AN46:AN49" si="17">+AK46*AL46+AM46</f>
        <v>0</v>
      </c>
      <c r="AO46" s="73"/>
      <c r="AP46" s="74"/>
      <c r="AQ46" s="74"/>
      <c r="AR46" s="76"/>
      <c r="AS46" s="55"/>
      <c r="AT46" s="56"/>
      <c r="AU46" s="56"/>
      <c r="AV46" s="57"/>
      <c r="AW46" s="65"/>
      <c r="AX46" s="65"/>
      <c r="AY46" s="65"/>
      <c r="AZ46" s="65"/>
      <c r="BA46" s="65"/>
      <c r="BB46" s="65"/>
      <c r="BC46" s="65"/>
      <c r="BD46" s="65"/>
      <c r="BE46" s="65"/>
      <c r="BF46" s="65"/>
      <c r="BG46" s="65"/>
      <c r="BH46" s="65"/>
      <c r="BI46" s="65"/>
      <c r="BJ46" s="65"/>
      <c r="BK46" s="65"/>
      <c r="BL46" s="65"/>
      <c r="BM46" s="65"/>
      <c r="BN46" s="65"/>
      <c r="BO46" s="65"/>
      <c r="BP46" s="65"/>
      <c r="BQ46" s="65"/>
      <c r="BR46" s="65"/>
      <c r="BS46" s="65"/>
      <c r="BT46" s="65"/>
      <c r="BU46" s="65"/>
      <c r="BV46" s="65"/>
      <c r="BW46" s="65"/>
      <c r="BX46" s="65"/>
      <c r="BY46" s="65"/>
      <c r="BZ46" s="65"/>
      <c r="CA46" s="65"/>
      <c r="CB46" s="65"/>
      <c r="CC46" s="65"/>
      <c r="CD46" s="65"/>
      <c r="CE46" s="65"/>
      <c r="CF46" s="65"/>
      <c r="CG46" s="65"/>
      <c r="CH46" s="65"/>
      <c r="CI46" s="65"/>
      <c r="CJ46" s="65"/>
      <c r="CK46" s="65"/>
      <c r="CL46" s="65"/>
      <c r="CM46" s="65"/>
      <c r="CN46" s="65"/>
      <c r="CO46" s="65"/>
      <c r="CP46" s="65"/>
      <c r="CQ46" s="65"/>
      <c r="CR46" s="65"/>
      <c r="CS46" s="65"/>
      <c r="CT46" s="65"/>
      <c r="CU46" s="65"/>
      <c r="CV46" s="65"/>
      <c r="CW46" s="65"/>
      <c r="CX46" s="65"/>
      <c r="CY46" s="65"/>
      <c r="CZ46" s="65"/>
      <c r="DA46" s="62"/>
    </row>
    <row r="47" spans="1:105" s="63" customFormat="1" hidden="1" x14ac:dyDescent="0.25">
      <c r="A47" s="162">
        <v>19</v>
      </c>
      <c r="B47" s="157" t="s">
        <v>190</v>
      </c>
      <c r="C47" s="74">
        <v>2008</v>
      </c>
      <c r="D47" s="128" t="e">
        <f>SUM(H47+L47+P47+AR47+T47+X47+#REF!+#REF!+AV47+AZ47+BD47)</f>
        <v>#REF!</v>
      </c>
      <c r="E47" s="73"/>
      <c r="F47" s="74"/>
      <c r="G47" s="74"/>
      <c r="H47" s="128"/>
      <c r="I47" s="73"/>
      <c r="J47" s="74"/>
      <c r="K47" s="74"/>
      <c r="L47" s="128">
        <f>I47*J47+K47</f>
        <v>0</v>
      </c>
      <c r="M47" s="73"/>
      <c r="N47" s="74"/>
      <c r="O47" s="74"/>
      <c r="P47" s="128"/>
      <c r="Q47" s="73"/>
      <c r="R47" s="74"/>
      <c r="S47" s="74"/>
      <c r="T47" s="283">
        <f t="shared" si="6"/>
        <v>0</v>
      </c>
      <c r="U47" s="73"/>
      <c r="V47" s="74"/>
      <c r="W47" s="74"/>
      <c r="X47" s="128"/>
      <c r="Y47" s="253"/>
      <c r="Z47" s="190"/>
      <c r="AA47" s="190"/>
      <c r="AB47" s="264">
        <f t="shared" si="8"/>
        <v>0</v>
      </c>
      <c r="AC47" s="73"/>
      <c r="AD47" s="74"/>
      <c r="AE47" s="74"/>
      <c r="AF47" s="128"/>
      <c r="AG47" s="253"/>
      <c r="AH47" s="190"/>
      <c r="AI47" s="190"/>
      <c r="AJ47" s="128"/>
      <c r="AK47" s="73"/>
      <c r="AL47" s="74"/>
      <c r="AM47" s="74"/>
      <c r="AN47" s="128">
        <f t="shared" si="17"/>
        <v>0</v>
      </c>
      <c r="AO47" s="73"/>
      <c r="AP47" s="74"/>
      <c r="AQ47" s="74"/>
      <c r="AR47" s="76">
        <f>+AO47*AP47+AQ47</f>
        <v>0</v>
      </c>
      <c r="AS47" s="55"/>
      <c r="AT47" s="56"/>
      <c r="AU47" s="56"/>
      <c r="AV47" s="57"/>
      <c r="AW47" s="65"/>
      <c r="AX47" s="65"/>
      <c r="AY47" s="65"/>
      <c r="AZ47" s="65"/>
      <c r="BA47" s="65"/>
      <c r="BB47" s="65"/>
      <c r="BC47" s="65"/>
      <c r="BD47" s="65"/>
      <c r="BE47" s="65"/>
      <c r="BF47" s="65"/>
      <c r="BG47" s="65"/>
      <c r="BH47" s="65"/>
      <c r="BI47" s="65"/>
      <c r="BJ47" s="65"/>
      <c r="BK47" s="65"/>
      <c r="BL47" s="65"/>
      <c r="BM47" s="65"/>
      <c r="BN47" s="65"/>
      <c r="BO47" s="65"/>
      <c r="BP47" s="65"/>
      <c r="BQ47" s="65"/>
      <c r="BR47" s="65"/>
      <c r="BS47" s="65"/>
      <c r="BT47" s="65"/>
      <c r="BU47" s="65"/>
      <c r="BV47" s="65"/>
      <c r="BW47" s="65"/>
      <c r="BX47" s="65"/>
      <c r="BY47" s="65"/>
      <c r="BZ47" s="65"/>
      <c r="CA47" s="65"/>
      <c r="CB47" s="65"/>
      <c r="CC47" s="65"/>
      <c r="CD47" s="65"/>
      <c r="CE47" s="65"/>
      <c r="CF47" s="65"/>
      <c r="CG47" s="65"/>
      <c r="CH47" s="65"/>
      <c r="CI47" s="65"/>
      <c r="CJ47" s="65"/>
      <c r="CK47" s="65"/>
      <c r="CL47" s="65"/>
      <c r="CM47" s="65"/>
      <c r="CN47" s="65"/>
      <c r="CO47" s="65"/>
      <c r="CP47" s="65"/>
      <c r="CQ47" s="65"/>
      <c r="CR47" s="65"/>
      <c r="CS47" s="65"/>
      <c r="CT47" s="65"/>
      <c r="CU47" s="65"/>
      <c r="CV47" s="65"/>
      <c r="CW47" s="65"/>
      <c r="CX47" s="65"/>
      <c r="CY47" s="65"/>
      <c r="CZ47" s="65"/>
      <c r="DA47" s="62"/>
    </row>
    <row r="48" spans="1:105" s="63" customFormat="1" hidden="1" x14ac:dyDescent="0.25">
      <c r="A48" s="155">
        <v>19</v>
      </c>
      <c r="B48" s="157" t="s">
        <v>231</v>
      </c>
      <c r="C48" s="77">
        <v>2006</v>
      </c>
      <c r="D48" s="128" t="e">
        <f>SUM(H48+L48+P48+AR48+T48+X48+#REF!+#REF!+AV48+AZ48+BD48)</f>
        <v>#REF!</v>
      </c>
      <c r="E48" s="73"/>
      <c r="F48" s="74"/>
      <c r="G48" s="74"/>
      <c r="H48" s="128"/>
      <c r="I48" s="73"/>
      <c r="J48" s="74"/>
      <c r="K48" s="74"/>
      <c r="L48" s="128"/>
      <c r="M48" s="73"/>
      <c r="N48" s="74"/>
      <c r="O48" s="74"/>
      <c r="P48" s="128"/>
      <c r="Q48" s="73"/>
      <c r="R48" s="74"/>
      <c r="S48" s="74"/>
      <c r="T48" s="283">
        <f t="shared" si="6"/>
        <v>0</v>
      </c>
      <c r="U48" s="73"/>
      <c r="V48" s="74"/>
      <c r="W48" s="74"/>
      <c r="X48" s="128"/>
      <c r="Y48" s="253"/>
      <c r="Z48" s="190"/>
      <c r="AA48" s="190"/>
      <c r="AB48" s="264">
        <f t="shared" si="8"/>
        <v>0</v>
      </c>
      <c r="AC48" s="73"/>
      <c r="AD48" s="74"/>
      <c r="AE48" s="74"/>
      <c r="AF48" s="128"/>
      <c r="AG48" s="253"/>
      <c r="AH48" s="190"/>
      <c r="AI48" s="190"/>
      <c r="AJ48" s="128"/>
      <c r="AK48" s="73"/>
      <c r="AL48" s="74"/>
      <c r="AM48" s="74"/>
      <c r="AN48" s="128">
        <f t="shared" si="17"/>
        <v>0</v>
      </c>
      <c r="AO48" s="73"/>
      <c r="AP48" s="74"/>
      <c r="AQ48" s="74"/>
      <c r="AR48" s="76"/>
      <c r="AS48" s="55"/>
      <c r="AT48" s="56"/>
      <c r="AU48" s="56"/>
      <c r="AV48" s="57"/>
      <c r="AW48" s="171"/>
      <c r="AX48" s="172"/>
      <c r="AY48" s="172"/>
      <c r="AZ48" s="174"/>
      <c r="BA48" s="64"/>
      <c r="BD48" s="135"/>
      <c r="BE48" s="55"/>
      <c r="BF48" s="56"/>
      <c r="BG48" s="56"/>
      <c r="BH48" s="57"/>
      <c r="BI48" s="65"/>
      <c r="BJ48" s="65"/>
      <c r="BK48" s="65"/>
      <c r="BL48" s="65"/>
      <c r="BM48" s="65"/>
      <c r="BN48" s="65"/>
      <c r="BO48" s="65"/>
      <c r="BP48" s="65"/>
      <c r="BQ48" s="65"/>
      <c r="BR48" s="65"/>
      <c r="BS48" s="65"/>
      <c r="BT48" s="65"/>
      <c r="BU48" s="65"/>
      <c r="BV48" s="65"/>
      <c r="BW48" s="65"/>
      <c r="BX48" s="65"/>
      <c r="BY48" s="65"/>
      <c r="BZ48" s="65"/>
      <c r="CA48" s="65"/>
      <c r="CB48" s="65"/>
      <c r="CC48" s="65"/>
      <c r="CD48" s="65"/>
      <c r="CE48" s="65"/>
      <c r="CF48" s="65"/>
      <c r="CG48" s="65"/>
      <c r="CH48" s="65"/>
      <c r="CI48" s="65"/>
      <c r="CJ48" s="65"/>
      <c r="CK48" s="65"/>
      <c r="CL48" s="65"/>
      <c r="CM48" s="65"/>
      <c r="CN48" s="65"/>
      <c r="CO48" s="65"/>
      <c r="CP48" s="65"/>
      <c r="CQ48" s="65"/>
      <c r="CR48" s="65"/>
      <c r="CS48" s="65"/>
      <c r="CT48" s="65"/>
      <c r="CU48" s="65"/>
      <c r="CV48" s="65"/>
      <c r="CW48" s="65"/>
      <c r="CX48" s="65"/>
      <c r="CY48" s="65"/>
      <c r="CZ48" s="65"/>
      <c r="DA48" s="62"/>
    </row>
    <row r="49" spans="1:105" s="1" customFormat="1" hidden="1" x14ac:dyDescent="0.25">
      <c r="A49" s="155">
        <v>20</v>
      </c>
      <c r="B49" s="157" t="s">
        <v>209</v>
      </c>
      <c r="C49" s="77">
        <v>2006</v>
      </c>
      <c r="D49" s="128" t="e">
        <f>SUM(H49+L49+P49+AR49+T49+X49+#REF!+#REF!+AV49+AZ49+BD49)</f>
        <v>#REF!</v>
      </c>
      <c r="E49" s="73"/>
      <c r="F49" s="74"/>
      <c r="G49" s="74"/>
      <c r="H49" s="128">
        <f>E49*F49+G49</f>
        <v>0</v>
      </c>
      <c r="I49" s="73"/>
      <c r="J49" s="74"/>
      <c r="K49" s="74"/>
      <c r="L49" s="128">
        <f>I49*J49+K49</f>
        <v>0</v>
      </c>
      <c r="M49" s="73"/>
      <c r="N49" s="74"/>
      <c r="O49" s="74"/>
      <c r="P49" s="128"/>
      <c r="Q49" s="73"/>
      <c r="R49" s="74"/>
      <c r="S49" s="74"/>
      <c r="T49" s="283">
        <f t="shared" si="6"/>
        <v>0</v>
      </c>
      <c r="U49" s="73"/>
      <c r="V49" s="74"/>
      <c r="W49" s="74"/>
      <c r="X49" s="128"/>
      <c r="Y49" s="253"/>
      <c r="Z49" s="190"/>
      <c r="AA49" s="190"/>
      <c r="AB49" s="264">
        <f t="shared" si="8"/>
        <v>0</v>
      </c>
      <c r="AC49" s="73"/>
      <c r="AD49" s="74"/>
      <c r="AE49" s="74"/>
      <c r="AF49" s="128"/>
      <c r="AG49" s="253"/>
      <c r="AH49" s="190"/>
      <c r="AI49" s="190"/>
      <c r="AJ49" s="128">
        <f t="shared" ref="AJ49:AJ50" si="18">+AG49*AH49+AI49</f>
        <v>0</v>
      </c>
      <c r="AK49" s="73"/>
      <c r="AL49" s="74"/>
      <c r="AM49" s="74"/>
      <c r="AN49" s="128">
        <f t="shared" si="17"/>
        <v>0</v>
      </c>
      <c r="AO49" s="73"/>
      <c r="AP49" s="74"/>
      <c r="AQ49" s="74"/>
      <c r="AR49" s="76"/>
      <c r="AS49" s="19"/>
      <c r="AT49" s="20"/>
      <c r="AU49" s="20"/>
      <c r="AV49" s="179"/>
      <c r="AW49" s="177"/>
      <c r="AX49" s="178"/>
      <c r="AY49" s="178"/>
      <c r="AZ49" s="184"/>
      <c r="BA49" s="180"/>
      <c r="BD49" s="185"/>
      <c r="BE49" s="180"/>
      <c r="BH49" s="181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243"/>
    </row>
    <row r="50" spans="1:105" s="1" customFormat="1" hidden="1" x14ac:dyDescent="0.25">
      <c r="A50" s="155">
        <v>21</v>
      </c>
      <c r="B50" s="157" t="s">
        <v>269</v>
      </c>
      <c r="C50" s="77">
        <v>2008</v>
      </c>
      <c r="D50" s="128">
        <f>+AJ50</f>
        <v>0</v>
      </c>
      <c r="E50" s="107"/>
      <c r="F50" s="74"/>
      <c r="G50" s="74"/>
      <c r="H50" s="128"/>
      <c r="I50" s="73"/>
      <c r="J50" s="74"/>
      <c r="K50" s="74"/>
      <c r="L50" s="128"/>
      <c r="M50" s="73"/>
      <c r="N50" s="74"/>
      <c r="O50" s="74"/>
      <c r="P50" s="128"/>
      <c r="Q50" s="73"/>
      <c r="R50" s="74"/>
      <c r="S50" s="74"/>
      <c r="T50" s="283">
        <f t="shared" si="6"/>
        <v>0</v>
      </c>
      <c r="U50" s="73"/>
      <c r="V50" s="74"/>
      <c r="W50" s="74"/>
      <c r="X50" s="128"/>
      <c r="Y50" s="253"/>
      <c r="Z50" s="190"/>
      <c r="AA50" s="190"/>
      <c r="AB50" s="264">
        <f t="shared" si="8"/>
        <v>0</v>
      </c>
      <c r="AC50" s="73"/>
      <c r="AD50" s="74"/>
      <c r="AE50" s="74"/>
      <c r="AF50" s="128"/>
      <c r="AG50" s="253"/>
      <c r="AH50" s="190"/>
      <c r="AI50" s="190"/>
      <c r="AJ50" s="128">
        <f t="shared" si="18"/>
        <v>0</v>
      </c>
      <c r="AK50" s="73"/>
      <c r="AL50" s="74"/>
      <c r="AM50" s="74"/>
      <c r="AN50" s="128"/>
      <c r="AO50" s="73"/>
      <c r="AP50" s="74"/>
      <c r="AQ50" s="74"/>
      <c r="AR50" s="76"/>
      <c r="AS50" s="19"/>
      <c r="AT50" s="20"/>
      <c r="AU50" s="20"/>
      <c r="AV50" s="179"/>
      <c r="AW50" s="177"/>
      <c r="AX50" s="178"/>
      <c r="AY50" s="178"/>
      <c r="AZ50" s="184"/>
      <c r="BA50" s="180"/>
      <c r="BD50" s="185"/>
      <c r="BE50" s="180"/>
      <c r="BH50" s="181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243"/>
    </row>
    <row r="51" spans="1:105" s="63" customFormat="1" hidden="1" x14ac:dyDescent="0.25">
      <c r="A51" s="155">
        <v>23</v>
      </c>
      <c r="B51" s="157" t="s">
        <v>242</v>
      </c>
      <c r="C51" s="77">
        <v>2008</v>
      </c>
      <c r="D51" s="128" t="e">
        <f>SUM(H51+L51+P51+AR51+T51+X51+#REF!+#REF!+AV51+AZ51+BD51)</f>
        <v>#REF!</v>
      </c>
      <c r="E51" s="107"/>
      <c r="F51" s="74"/>
      <c r="G51" s="74"/>
      <c r="H51" s="128"/>
      <c r="I51" s="73"/>
      <c r="J51" s="74"/>
      <c r="K51" s="74"/>
      <c r="L51" s="128"/>
      <c r="M51" s="73"/>
      <c r="N51" s="74"/>
      <c r="O51" s="74"/>
      <c r="P51" s="128"/>
      <c r="Q51" s="73"/>
      <c r="R51" s="74"/>
      <c r="S51" s="74"/>
      <c r="T51" s="283">
        <f t="shared" si="6"/>
        <v>0</v>
      </c>
      <c r="U51" s="73"/>
      <c r="V51" s="74"/>
      <c r="W51" s="74"/>
      <c r="X51" s="128"/>
      <c r="Y51" s="253"/>
      <c r="Z51" s="190"/>
      <c r="AA51" s="190"/>
      <c r="AB51" s="264">
        <f t="shared" si="8"/>
        <v>0</v>
      </c>
      <c r="AC51" s="73"/>
      <c r="AD51" s="74"/>
      <c r="AE51" s="74"/>
      <c r="AF51" s="128"/>
      <c r="AG51" s="253"/>
      <c r="AH51" s="190"/>
      <c r="AI51" s="190"/>
      <c r="AJ51" s="128"/>
      <c r="AK51" s="73"/>
      <c r="AL51" s="74"/>
      <c r="AM51" s="74"/>
      <c r="AN51" s="128"/>
      <c r="AO51" s="73"/>
      <c r="AP51" s="74"/>
      <c r="AQ51" s="74"/>
      <c r="AR51" s="76"/>
      <c r="AS51" s="55"/>
      <c r="AT51" s="56"/>
      <c r="AU51" s="56"/>
      <c r="AV51" s="57"/>
      <c r="AW51" s="171"/>
      <c r="AX51" s="172"/>
      <c r="AY51" s="172"/>
      <c r="AZ51" s="174"/>
      <c r="BA51" s="64"/>
      <c r="BD51" s="135"/>
      <c r="BE51" s="55"/>
      <c r="BF51" s="56"/>
      <c r="BG51" s="56"/>
      <c r="BH51" s="57"/>
      <c r="BI51" s="65"/>
      <c r="BJ51" s="65"/>
      <c r="BK51" s="65"/>
      <c r="BL51" s="65"/>
      <c r="BM51" s="65"/>
      <c r="BN51" s="65"/>
      <c r="BO51" s="65"/>
      <c r="BP51" s="65"/>
      <c r="BQ51" s="65"/>
      <c r="BR51" s="65"/>
      <c r="BS51" s="65"/>
      <c r="BT51" s="65"/>
      <c r="BU51" s="65"/>
      <c r="BV51" s="65"/>
      <c r="BW51" s="65"/>
      <c r="BX51" s="65"/>
      <c r="BY51" s="65"/>
      <c r="BZ51" s="65"/>
      <c r="CA51" s="65"/>
      <c r="CB51" s="65"/>
      <c r="CC51" s="65"/>
      <c r="CD51" s="65"/>
      <c r="CE51" s="65"/>
      <c r="CF51" s="65"/>
      <c r="CG51" s="65"/>
      <c r="CH51" s="65"/>
      <c r="CI51" s="65"/>
      <c r="CJ51" s="65"/>
      <c r="CK51" s="65"/>
      <c r="CL51" s="65"/>
      <c r="CM51" s="65"/>
      <c r="CN51" s="65"/>
      <c r="CO51" s="65"/>
      <c r="CP51" s="65"/>
      <c r="CQ51" s="65"/>
      <c r="CR51" s="65"/>
      <c r="CS51" s="65"/>
      <c r="CT51" s="65"/>
      <c r="CU51" s="65"/>
      <c r="CV51" s="65"/>
      <c r="CW51" s="65"/>
      <c r="CX51" s="65"/>
      <c r="CY51" s="65"/>
      <c r="CZ51" s="65"/>
      <c r="DA51" s="62"/>
    </row>
    <row r="52" spans="1:105" s="63" customFormat="1" hidden="1" x14ac:dyDescent="0.25">
      <c r="A52" s="155">
        <v>24</v>
      </c>
      <c r="B52" s="156" t="s">
        <v>208</v>
      </c>
      <c r="C52" s="74">
        <v>2006</v>
      </c>
      <c r="D52" s="128" t="e">
        <f>SUM(H52+L52+P52+AR52+T52+X52+#REF!+#REF!+AV52+AZ52+BD52)</f>
        <v>#REF!</v>
      </c>
      <c r="E52" s="107"/>
      <c r="F52" s="74"/>
      <c r="G52" s="74"/>
      <c r="H52" s="128">
        <f t="shared" ref="H52:H57" si="19">E52*F52+G52</f>
        <v>0</v>
      </c>
      <c r="I52" s="73"/>
      <c r="J52" s="74"/>
      <c r="K52" s="74"/>
      <c r="L52" s="128"/>
      <c r="M52" s="73"/>
      <c r="N52" s="74"/>
      <c r="O52" s="74"/>
      <c r="P52" s="128"/>
      <c r="Q52" s="73"/>
      <c r="R52" s="74"/>
      <c r="S52" s="74"/>
      <c r="T52" s="283">
        <f t="shared" si="6"/>
        <v>0</v>
      </c>
      <c r="U52" s="73"/>
      <c r="V52" s="74"/>
      <c r="W52" s="74"/>
      <c r="X52" s="128"/>
      <c r="Y52" s="253"/>
      <c r="Z52" s="190"/>
      <c r="AA52" s="190"/>
      <c r="AB52" s="264">
        <f t="shared" si="8"/>
        <v>0</v>
      </c>
      <c r="AC52" s="73"/>
      <c r="AD52" s="74"/>
      <c r="AE52" s="74"/>
      <c r="AF52" s="128"/>
      <c r="AG52" s="253"/>
      <c r="AH52" s="190"/>
      <c r="AI52" s="190"/>
      <c r="AJ52" s="128"/>
      <c r="AK52" s="73"/>
      <c r="AL52" s="74"/>
      <c r="AM52" s="74"/>
      <c r="AN52" s="128"/>
      <c r="AO52" s="73"/>
      <c r="AP52" s="74"/>
      <c r="AQ52" s="74"/>
      <c r="AR52" s="76"/>
      <c r="AS52" s="55"/>
      <c r="AT52" s="56"/>
      <c r="AU52" s="56"/>
      <c r="AV52" s="57"/>
      <c r="AW52" s="55"/>
      <c r="AX52" s="56"/>
      <c r="AY52" s="56"/>
      <c r="AZ52" s="61"/>
      <c r="BA52" s="64"/>
      <c r="BD52" s="135"/>
      <c r="BE52" s="55"/>
      <c r="BF52" s="56"/>
      <c r="BG52" s="56"/>
      <c r="BH52" s="57"/>
      <c r="BI52" s="65"/>
      <c r="BJ52" s="65"/>
      <c r="BK52" s="65"/>
      <c r="BL52" s="65"/>
      <c r="BM52" s="65"/>
      <c r="BN52" s="65"/>
      <c r="BO52" s="65"/>
      <c r="BP52" s="65"/>
      <c r="BQ52" s="65"/>
      <c r="BR52" s="65"/>
      <c r="BS52" s="65"/>
      <c r="BT52" s="65"/>
      <c r="BU52" s="65"/>
      <c r="BV52" s="65"/>
      <c r="BW52" s="65"/>
      <c r="BX52" s="65"/>
      <c r="BY52" s="65"/>
      <c r="BZ52" s="65"/>
      <c r="CA52" s="65"/>
      <c r="CB52" s="65"/>
      <c r="CC52" s="65"/>
      <c r="CD52" s="65"/>
      <c r="CE52" s="65"/>
      <c r="CF52" s="65"/>
      <c r="CG52" s="65"/>
      <c r="CH52" s="65"/>
      <c r="CI52" s="65"/>
      <c r="CJ52" s="65"/>
      <c r="CK52" s="65"/>
      <c r="CL52" s="65"/>
      <c r="CM52" s="65"/>
      <c r="CN52" s="65"/>
      <c r="CO52" s="65"/>
      <c r="CP52" s="65"/>
      <c r="CQ52" s="65"/>
      <c r="CR52" s="65"/>
      <c r="CS52" s="65"/>
      <c r="CT52" s="65"/>
      <c r="CU52" s="65"/>
      <c r="CV52" s="65"/>
      <c r="CW52" s="65"/>
      <c r="CX52" s="65"/>
      <c r="CY52" s="65"/>
      <c r="CZ52" s="65"/>
      <c r="DA52" s="62"/>
    </row>
    <row r="53" spans="1:105" s="82" customFormat="1" hidden="1" x14ac:dyDescent="0.25">
      <c r="A53" s="155">
        <v>4</v>
      </c>
      <c r="B53" s="156" t="s">
        <v>8</v>
      </c>
      <c r="C53" s="74">
        <v>2004</v>
      </c>
      <c r="D53" s="128" t="e">
        <f>SUM(H53+L53+P53+#REF!+T53+X53+AR53+#REF!+#REF!+AV53+AZ53)</f>
        <v>#REF!</v>
      </c>
      <c r="E53" s="107"/>
      <c r="F53" s="74"/>
      <c r="G53" s="74"/>
      <c r="H53" s="211">
        <f t="shared" si="19"/>
        <v>0</v>
      </c>
      <c r="I53" s="73"/>
      <c r="J53" s="74"/>
      <c r="K53" s="74"/>
      <c r="L53" s="215">
        <f>I53*J53+K53</f>
        <v>0</v>
      </c>
      <c r="M53" s="73"/>
      <c r="N53" s="74"/>
      <c r="O53" s="74"/>
      <c r="P53" s="211">
        <f t="shared" ref="P53:P58" si="20">M53*N53+O53</f>
        <v>0</v>
      </c>
      <c r="Q53" s="73"/>
      <c r="R53" s="74"/>
      <c r="S53" s="74"/>
      <c r="T53" s="283">
        <f t="shared" si="6"/>
        <v>0</v>
      </c>
      <c r="U53" s="73"/>
      <c r="V53" s="74">
        <v>0</v>
      </c>
      <c r="W53" s="74">
        <v>0</v>
      </c>
      <c r="X53" s="211">
        <f>U53*V53+W53</f>
        <v>0</v>
      </c>
      <c r="Y53" s="221"/>
      <c r="Z53" s="221"/>
      <c r="AA53" s="221"/>
      <c r="AB53" s="264">
        <f t="shared" si="8"/>
        <v>0</v>
      </c>
      <c r="AC53" s="246"/>
      <c r="AD53" s="246"/>
      <c r="AE53" s="246"/>
      <c r="AF53" s="221"/>
      <c r="AG53" s="221"/>
      <c r="AH53" s="221"/>
      <c r="AI53" s="221"/>
      <c r="AJ53" s="221"/>
      <c r="AK53" s="221"/>
      <c r="AL53" s="221"/>
      <c r="AM53" s="221"/>
      <c r="AN53" s="221"/>
      <c r="AO53" s="73"/>
      <c r="AP53" s="74"/>
      <c r="AQ53" s="74"/>
      <c r="AR53" s="108">
        <f>AO53*AP53+AQ53</f>
        <v>0</v>
      </c>
      <c r="AS53" s="73">
        <v>2</v>
      </c>
      <c r="AT53" s="74">
        <v>100</v>
      </c>
      <c r="AU53" s="74">
        <v>5</v>
      </c>
      <c r="AV53" s="76">
        <f>AS53*AT53+AU53</f>
        <v>205</v>
      </c>
      <c r="AW53" s="107"/>
      <c r="AX53" s="74"/>
      <c r="AY53" s="74"/>
      <c r="AZ53" s="108">
        <f>AW53*AX53+AY53</f>
        <v>0</v>
      </c>
      <c r="BA53" s="119"/>
      <c r="BD53" s="154"/>
      <c r="BE53" s="73"/>
      <c r="BF53" s="74"/>
      <c r="BG53" s="74"/>
      <c r="BH53" s="76"/>
      <c r="BI53" s="80"/>
      <c r="BJ53" s="80"/>
      <c r="BK53" s="80"/>
      <c r="BL53" s="80"/>
      <c r="BM53" s="80"/>
      <c r="BN53" s="80"/>
      <c r="BO53" s="80"/>
      <c r="BP53" s="80"/>
      <c r="BQ53" s="80"/>
      <c r="BR53" s="80"/>
      <c r="BS53" s="80"/>
      <c r="BT53" s="80"/>
      <c r="BU53" s="80"/>
      <c r="BV53" s="80"/>
      <c r="BW53" s="80"/>
      <c r="BX53" s="80"/>
      <c r="BY53" s="80"/>
      <c r="BZ53" s="80"/>
      <c r="CA53" s="80"/>
      <c r="CB53" s="80"/>
      <c r="CC53" s="80"/>
      <c r="CD53" s="80"/>
      <c r="CE53" s="80"/>
      <c r="CF53" s="80"/>
      <c r="CG53" s="80"/>
      <c r="CH53" s="80"/>
      <c r="CI53" s="80"/>
      <c r="CJ53" s="80"/>
      <c r="CK53" s="80"/>
      <c r="CL53" s="80"/>
      <c r="CM53" s="80"/>
      <c r="CN53" s="80"/>
      <c r="CO53" s="80"/>
      <c r="CP53" s="80"/>
      <c r="CQ53" s="80"/>
      <c r="CR53" s="80"/>
      <c r="CS53" s="80"/>
      <c r="CT53" s="80"/>
      <c r="CU53" s="80"/>
      <c r="CV53" s="80"/>
      <c r="CW53" s="80"/>
      <c r="CX53" s="80"/>
      <c r="CY53" s="80"/>
      <c r="CZ53" s="80"/>
      <c r="DA53" s="81"/>
    </row>
    <row r="54" spans="1:105" s="82" customFormat="1" hidden="1" x14ac:dyDescent="0.25">
      <c r="A54" s="155">
        <v>8</v>
      </c>
      <c r="B54" s="157" t="s">
        <v>59</v>
      </c>
      <c r="C54" s="74">
        <v>2005</v>
      </c>
      <c r="D54" s="128" t="e">
        <f>SUM(H54+L54+P54+#REF!+T54+X54+AR54+#REF!+#REF!+AV54+AZ54)</f>
        <v>#REF!</v>
      </c>
      <c r="E54" s="73"/>
      <c r="F54" s="74"/>
      <c r="G54" s="74"/>
      <c r="H54" s="211">
        <f t="shared" si="19"/>
        <v>0</v>
      </c>
      <c r="I54" s="104"/>
      <c r="J54" s="103"/>
      <c r="K54" s="103"/>
      <c r="L54" s="215">
        <f>+I54*J54+K54</f>
        <v>0</v>
      </c>
      <c r="M54" s="104"/>
      <c r="N54" s="103"/>
      <c r="O54" s="103"/>
      <c r="P54" s="211">
        <f t="shared" si="20"/>
        <v>0</v>
      </c>
      <c r="Q54" s="104"/>
      <c r="R54" s="103"/>
      <c r="S54" s="103"/>
      <c r="T54" s="283">
        <f t="shared" si="6"/>
        <v>0</v>
      </c>
      <c r="U54" s="104"/>
      <c r="V54" s="103"/>
      <c r="W54" s="103"/>
      <c r="X54" s="211">
        <f>U54*V54+W54</f>
        <v>0</v>
      </c>
      <c r="Y54" s="223"/>
      <c r="Z54" s="223"/>
      <c r="AA54" s="223"/>
      <c r="AB54" s="264">
        <f t="shared" si="8"/>
        <v>0</v>
      </c>
      <c r="AC54" s="223"/>
      <c r="AD54" s="223"/>
      <c r="AE54" s="223"/>
      <c r="AF54" s="223"/>
      <c r="AG54" s="223"/>
      <c r="AH54" s="223"/>
      <c r="AI54" s="223"/>
      <c r="AJ54" s="223"/>
      <c r="AK54" s="223"/>
      <c r="AL54" s="223"/>
      <c r="AM54" s="223"/>
      <c r="AN54" s="223"/>
      <c r="AO54" s="104"/>
      <c r="AP54" s="103"/>
      <c r="AQ54" s="103"/>
      <c r="AR54" s="108">
        <f>AO54*AP54+AQ54</f>
        <v>0</v>
      </c>
      <c r="AS54" s="104"/>
      <c r="AT54" s="103"/>
      <c r="AU54" s="103"/>
      <c r="AV54" s="75"/>
      <c r="AW54" s="102"/>
      <c r="AX54" s="103"/>
      <c r="AY54" s="103"/>
      <c r="AZ54" s="105"/>
      <c r="BA54" s="119"/>
      <c r="BD54" s="154"/>
      <c r="BE54" s="73"/>
      <c r="BF54" s="74"/>
      <c r="BG54" s="74"/>
      <c r="BH54" s="76"/>
      <c r="BI54" s="80"/>
      <c r="BJ54" s="80"/>
      <c r="BK54" s="80"/>
      <c r="BL54" s="80"/>
      <c r="BM54" s="80"/>
      <c r="BN54" s="80"/>
      <c r="BO54" s="80"/>
      <c r="BP54" s="80"/>
      <c r="BQ54" s="80"/>
      <c r="BR54" s="80"/>
      <c r="BS54" s="80"/>
      <c r="BT54" s="80"/>
      <c r="BU54" s="80"/>
      <c r="BV54" s="80"/>
      <c r="BW54" s="80"/>
      <c r="BX54" s="80"/>
      <c r="BY54" s="80"/>
      <c r="BZ54" s="80"/>
      <c r="CA54" s="80"/>
      <c r="CB54" s="80"/>
      <c r="CC54" s="80"/>
      <c r="CD54" s="80"/>
      <c r="CE54" s="80"/>
      <c r="CF54" s="80"/>
      <c r="CG54" s="80"/>
      <c r="CH54" s="80"/>
      <c r="CI54" s="80"/>
      <c r="CJ54" s="80"/>
      <c r="CK54" s="80"/>
      <c r="CL54" s="80"/>
      <c r="CM54" s="80"/>
      <c r="CN54" s="80"/>
      <c r="CO54" s="80"/>
      <c r="CP54" s="80"/>
      <c r="CQ54" s="80"/>
      <c r="CR54" s="80"/>
      <c r="CS54" s="80"/>
      <c r="CT54" s="80"/>
      <c r="CU54" s="80"/>
      <c r="CV54" s="80"/>
      <c r="CW54" s="80"/>
      <c r="CX54" s="80"/>
      <c r="CY54" s="80"/>
      <c r="CZ54" s="80"/>
      <c r="DA54" s="81"/>
    </row>
    <row r="55" spans="1:105" s="82" customFormat="1" hidden="1" x14ac:dyDescent="0.25">
      <c r="A55" s="155">
        <v>9</v>
      </c>
      <c r="B55" s="157" t="s">
        <v>14</v>
      </c>
      <c r="C55" s="74">
        <v>2004</v>
      </c>
      <c r="D55" s="128" t="e">
        <f>SUM(H55+L55+P55+#REF!+T55+X55+AR55+#REF!+#REF!+AV55+AZ55)</f>
        <v>#REF!</v>
      </c>
      <c r="E55" s="73"/>
      <c r="F55" s="74"/>
      <c r="G55" s="74"/>
      <c r="H55" s="211">
        <f t="shared" si="19"/>
        <v>0</v>
      </c>
      <c r="I55" s="104"/>
      <c r="J55" s="103"/>
      <c r="K55" s="103"/>
      <c r="L55" s="215">
        <f>+I55*J55+K55</f>
        <v>0</v>
      </c>
      <c r="M55" s="104"/>
      <c r="N55" s="103"/>
      <c r="O55" s="103"/>
      <c r="P55" s="211">
        <f t="shared" si="20"/>
        <v>0</v>
      </c>
      <c r="Q55" s="104"/>
      <c r="R55" s="103"/>
      <c r="S55" s="103"/>
      <c r="T55" s="283">
        <f t="shared" si="6"/>
        <v>0</v>
      </c>
      <c r="U55" s="104"/>
      <c r="V55" s="103"/>
      <c r="W55" s="103"/>
      <c r="X55" s="215"/>
      <c r="Y55" s="223"/>
      <c r="Z55" s="223"/>
      <c r="AA55" s="223"/>
      <c r="AB55" s="264">
        <f t="shared" si="8"/>
        <v>0</v>
      </c>
      <c r="AC55" s="223"/>
      <c r="AD55" s="223"/>
      <c r="AE55" s="223"/>
      <c r="AF55" s="223"/>
      <c r="AG55" s="223"/>
      <c r="AH55" s="223"/>
      <c r="AI55" s="223"/>
      <c r="AJ55" s="223"/>
      <c r="AK55" s="223"/>
      <c r="AL55" s="223"/>
      <c r="AM55" s="223"/>
      <c r="AN55" s="223"/>
      <c r="AO55" s="104"/>
      <c r="AP55" s="103"/>
      <c r="AQ55" s="103"/>
      <c r="AR55" s="108">
        <f>AO55*AP55+AQ55</f>
        <v>0</v>
      </c>
      <c r="AS55" s="104"/>
      <c r="AT55" s="103"/>
      <c r="AU55" s="103"/>
      <c r="AV55" s="75"/>
      <c r="AW55" s="102"/>
      <c r="AX55" s="103"/>
      <c r="AY55" s="103"/>
      <c r="AZ55" s="105"/>
      <c r="BA55" s="119"/>
      <c r="BD55" s="154"/>
      <c r="BE55" s="73"/>
      <c r="BF55" s="74"/>
      <c r="BG55" s="74"/>
      <c r="BH55" s="76"/>
      <c r="BI55" s="80"/>
      <c r="BJ55" s="80"/>
      <c r="BK55" s="80"/>
      <c r="BL55" s="80"/>
      <c r="BM55" s="80"/>
      <c r="BN55" s="80"/>
      <c r="BO55" s="80"/>
      <c r="BP55" s="80"/>
      <c r="BQ55" s="80"/>
      <c r="BR55" s="80"/>
      <c r="BS55" s="80"/>
      <c r="BT55" s="80"/>
      <c r="BU55" s="80"/>
      <c r="BV55" s="80"/>
      <c r="BW55" s="80"/>
      <c r="BX55" s="80"/>
      <c r="BY55" s="80"/>
      <c r="BZ55" s="80"/>
      <c r="CA55" s="80"/>
      <c r="CB55" s="80"/>
      <c r="CC55" s="80"/>
      <c r="CD55" s="80"/>
      <c r="CE55" s="80"/>
      <c r="CF55" s="80"/>
      <c r="CG55" s="80"/>
      <c r="CH55" s="80"/>
      <c r="CI55" s="80"/>
      <c r="CJ55" s="80"/>
      <c r="CK55" s="80"/>
      <c r="CL55" s="80"/>
      <c r="CM55" s="80"/>
      <c r="CN55" s="80"/>
      <c r="CO55" s="80"/>
      <c r="CP55" s="80"/>
      <c r="CQ55" s="80"/>
      <c r="CR55" s="80"/>
      <c r="CS55" s="80"/>
      <c r="CT55" s="80"/>
      <c r="CU55" s="80"/>
      <c r="CV55" s="80"/>
      <c r="CW55" s="80"/>
      <c r="CX55" s="80"/>
      <c r="CY55" s="80"/>
      <c r="CZ55" s="80"/>
      <c r="DA55" s="81"/>
    </row>
    <row r="56" spans="1:105" s="82" customFormat="1" hidden="1" x14ac:dyDescent="0.25">
      <c r="A56" s="155">
        <v>12</v>
      </c>
      <c r="B56" s="156" t="s">
        <v>58</v>
      </c>
      <c r="C56" s="74">
        <v>2005</v>
      </c>
      <c r="D56" s="128" t="e">
        <f>SUM(H56+L56+P56+#REF!+T56+X56+AR56+#REF!+#REF!+AV56+AZ56)</f>
        <v>#REF!</v>
      </c>
      <c r="E56" s="73"/>
      <c r="F56" s="74"/>
      <c r="G56" s="74"/>
      <c r="H56" s="211">
        <f t="shared" si="19"/>
        <v>0</v>
      </c>
      <c r="I56" s="104"/>
      <c r="J56" s="103"/>
      <c r="K56" s="103"/>
      <c r="L56" s="215"/>
      <c r="M56" s="104"/>
      <c r="N56" s="103"/>
      <c r="O56" s="103"/>
      <c r="P56" s="211">
        <f t="shared" si="20"/>
        <v>0</v>
      </c>
      <c r="Q56" s="104"/>
      <c r="R56" s="103"/>
      <c r="S56" s="103"/>
      <c r="T56" s="283">
        <f t="shared" si="6"/>
        <v>0</v>
      </c>
      <c r="U56" s="104"/>
      <c r="V56" s="103"/>
      <c r="W56" s="103"/>
      <c r="X56" s="211">
        <f>U56*V56+W56</f>
        <v>0</v>
      </c>
      <c r="Y56" s="223"/>
      <c r="Z56" s="223"/>
      <c r="AA56" s="223"/>
      <c r="AB56" s="264">
        <f t="shared" si="8"/>
        <v>0</v>
      </c>
      <c r="AC56" s="223"/>
      <c r="AD56" s="223"/>
      <c r="AE56" s="223"/>
      <c r="AF56" s="223"/>
      <c r="AG56" s="223"/>
      <c r="AH56" s="223"/>
      <c r="AI56" s="223"/>
      <c r="AJ56" s="223"/>
      <c r="AK56" s="223"/>
      <c r="AL56" s="223"/>
      <c r="AM56" s="223"/>
      <c r="AN56" s="223"/>
      <c r="AO56" s="104"/>
      <c r="AP56" s="103"/>
      <c r="AQ56" s="103"/>
      <c r="AR56" s="105"/>
      <c r="AS56" s="104"/>
      <c r="AT56" s="103"/>
      <c r="AU56" s="103"/>
      <c r="AV56" s="75"/>
      <c r="AW56" s="102"/>
      <c r="AX56" s="103"/>
      <c r="AY56" s="103"/>
      <c r="AZ56" s="105"/>
      <c r="BA56" s="119"/>
      <c r="BD56" s="154"/>
      <c r="BE56" s="73"/>
      <c r="BF56" s="74"/>
      <c r="BG56" s="74"/>
      <c r="BH56" s="76"/>
      <c r="BI56" s="80"/>
      <c r="BJ56" s="80"/>
      <c r="BK56" s="80"/>
      <c r="BL56" s="80"/>
      <c r="BM56" s="80"/>
      <c r="BN56" s="80"/>
      <c r="BO56" s="80"/>
      <c r="BP56" s="80"/>
      <c r="BQ56" s="80"/>
      <c r="BR56" s="80"/>
      <c r="BS56" s="80"/>
      <c r="BT56" s="80"/>
      <c r="BU56" s="80"/>
      <c r="BV56" s="80"/>
      <c r="BW56" s="80"/>
      <c r="BX56" s="80"/>
      <c r="BY56" s="80"/>
      <c r="BZ56" s="80"/>
      <c r="CA56" s="80"/>
      <c r="CB56" s="80"/>
      <c r="CC56" s="80"/>
      <c r="CD56" s="80"/>
      <c r="CE56" s="80"/>
      <c r="CF56" s="80"/>
      <c r="CG56" s="80"/>
      <c r="CH56" s="80"/>
      <c r="CI56" s="80"/>
      <c r="CJ56" s="80"/>
      <c r="CK56" s="80"/>
      <c r="CL56" s="80"/>
      <c r="CM56" s="80"/>
      <c r="CN56" s="80"/>
      <c r="CO56" s="80"/>
      <c r="CP56" s="80"/>
      <c r="CQ56" s="80"/>
      <c r="CR56" s="80"/>
      <c r="CS56" s="80"/>
      <c r="CT56" s="80"/>
      <c r="CU56" s="80"/>
      <c r="CV56" s="80"/>
      <c r="CW56" s="80"/>
      <c r="CX56" s="80"/>
      <c r="CY56" s="80"/>
      <c r="CZ56" s="80"/>
      <c r="DA56" s="81"/>
    </row>
    <row r="57" spans="1:105" s="82" customFormat="1" hidden="1" x14ac:dyDescent="0.25">
      <c r="A57" s="162">
        <v>13</v>
      </c>
      <c r="B57" s="157" t="s">
        <v>139</v>
      </c>
      <c r="C57" s="74">
        <v>2007</v>
      </c>
      <c r="D57" s="163" t="e">
        <f>SUM(H57+L57+P57+T57+X57+AR57+#REF!+#REF!+#REF!)</f>
        <v>#REF!</v>
      </c>
      <c r="E57" s="73"/>
      <c r="F57" s="74"/>
      <c r="G57" s="74"/>
      <c r="H57" s="211">
        <f t="shared" si="19"/>
        <v>0</v>
      </c>
      <c r="I57" s="107"/>
      <c r="J57" s="74"/>
      <c r="K57" s="74"/>
      <c r="L57" s="212">
        <f>I57*J57+K57</f>
        <v>0</v>
      </c>
      <c r="M57" s="73"/>
      <c r="N57" s="74"/>
      <c r="O57" s="74"/>
      <c r="P57" s="211">
        <f t="shared" si="20"/>
        <v>0</v>
      </c>
      <c r="Q57" s="73"/>
      <c r="R57" s="74"/>
      <c r="S57" s="74"/>
      <c r="T57" s="283">
        <f t="shared" si="6"/>
        <v>0</v>
      </c>
      <c r="U57" s="107"/>
      <c r="V57" s="74"/>
      <c r="W57" s="74"/>
      <c r="X57" s="212">
        <f>+U57*V57+W57</f>
        <v>0</v>
      </c>
      <c r="Y57" s="221"/>
      <c r="Z57" s="221"/>
      <c r="AA57" s="221"/>
      <c r="AB57" s="264">
        <f t="shared" si="8"/>
        <v>0</v>
      </c>
      <c r="AC57" s="221"/>
      <c r="AD57" s="221"/>
      <c r="AE57" s="221"/>
      <c r="AF57" s="221"/>
      <c r="AG57" s="221"/>
      <c r="AH57" s="221"/>
      <c r="AI57" s="221"/>
      <c r="AJ57" s="221"/>
      <c r="AK57" s="221"/>
      <c r="AL57" s="221"/>
      <c r="AM57" s="221"/>
      <c r="AN57" s="221"/>
      <c r="AO57" s="73"/>
      <c r="AP57" s="74"/>
      <c r="AQ57" s="74"/>
      <c r="AR57" s="76"/>
      <c r="AS57" s="73"/>
      <c r="AT57" s="74"/>
      <c r="AU57" s="74"/>
      <c r="AV57" s="76"/>
      <c r="AW57" s="119"/>
      <c r="AZ57" s="120"/>
      <c r="BA57" s="119"/>
      <c r="BD57" s="120"/>
      <c r="BE57" s="119"/>
      <c r="BH57" s="120"/>
      <c r="BI57" s="80"/>
      <c r="BJ57" s="80"/>
      <c r="BK57" s="80"/>
      <c r="BL57" s="80"/>
      <c r="BM57" s="80"/>
      <c r="BN57" s="80"/>
      <c r="BO57" s="80"/>
      <c r="BP57" s="80"/>
      <c r="BQ57" s="80"/>
      <c r="BR57" s="80"/>
      <c r="BS57" s="80"/>
      <c r="BT57" s="80"/>
      <c r="BU57" s="80"/>
      <c r="BV57" s="80"/>
      <c r="BW57" s="80"/>
      <c r="BX57" s="80"/>
      <c r="BY57" s="80"/>
      <c r="BZ57" s="80"/>
      <c r="CA57" s="80"/>
      <c r="CB57" s="80"/>
      <c r="CC57" s="80"/>
      <c r="CD57" s="80"/>
      <c r="CE57" s="80"/>
      <c r="CF57" s="80"/>
      <c r="CG57" s="80"/>
      <c r="CH57" s="80"/>
      <c r="CI57" s="80"/>
      <c r="CJ57" s="80"/>
      <c r="CK57" s="80"/>
      <c r="CL57" s="80"/>
      <c r="CM57" s="80"/>
      <c r="CN57" s="80"/>
      <c r="CO57" s="80"/>
      <c r="CP57" s="80"/>
      <c r="CQ57" s="80"/>
      <c r="CR57" s="80"/>
      <c r="CS57" s="80"/>
      <c r="CT57" s="80"/>
      <c r="CU57" s="80"/>
      <c r="CV57" s="80"/>
      <c r="CW57" s="80"/>
      <c r="CX57" s="80"/>
      <c r="CY57" s="80"/>
      <c r="CZ57" s="80"/>
      <c r="DA57" s="81"/>
    </row>
    <row r="58" spans="1:105" s="83" customFormat="1" hidden="1" x14ac:dyDescent="0.25">
      <c r="A58" s="155">
        <v>15</v>
      </c>
      <c r="B58" s="157" t="s">
        <v>134</v>
      </c>
      <c r="C58" s="74">
        <v>2001</v>
      </c>
      <c r="D58" s="128" t="e">
        <f>SUM(H58+L58+P58+#REF!+T58+X58+AR58+#REF!+#REF!+AV58+AZ58)</f>
        <v>#REF!</v>
      </c>
      <c r="E58" s="73"/>
      <c r="F58" s="74"/>
      <c r="G58" s="74"/>
      <c r="H58" s="211">
        <f>E58*F58+G58</f>
        <v>0</v>
      </c>
      <c r="I58" s="104"/>
      <c r="J58" s="103"/>
      <c r="K58" s="103"/>
      <c r="L58" s="215">
        <f>+I58*J58+K58</f>
        <v>0</v>
      </c>
      <c r="M58" s="104"/>
      <c r="N58" s="103"/>
      <c r="O58" s="103"/>
      <c r="P58" s="211">
        <f t="shared" si="20"/>
        <v>0</v>
      </c>
      <c r="Q58" s="104"/>
      <c r="R58" s="103"/>
      <c r="S58" s="103"/>
      <c r="T58" s="283">
        <f t="shared" si="6"/>
        <v>0</v>
      </c>
      <c r="U58" s="104"/>
      <c r="V58" s="103"/>
      <c r="W58" s="103"/>
      <c r="X58" s="215"/>
      <c r="Y58" s="223"/>
      <c r="Z58" s="223"/>
      <c r="AA58" s="223"/>
      <c r="AB58" s="264">
        <f t="shared" si="8"/>
        <v>0</v>
      </c>
      <c r="AC58" s="223"/>
      <c r="AD58" s="223"/>
      <c r="AE58" s="223"/>
      <c r="AF58" s="223"/>
      <c r="AG58" s="223"/>
      <c r="AH58" s="223"/>
      <c r="AI58" s="223"/>
      <c r="AJ58" s="223"/>
      <c r="AK58" s="223"/>
      <c r="AL58" s="223"/>
      <c r="AM58" s="223"/>
      <c r="AN58" s="223"/>
      <c r="AO58" s="104"/>
      <c r="AP58" s="103"/>
      <c r="AQ58" s="103"/>
      <c r="AR58" s="105"/>
      <c r="AS58" s="104"/>
      <c r="AT58" s="103"/>
      <c r="AU58" s="103"/>
      <c r="AV58" s="75"/>
      <c r="AW58" s="102"/>
      <c r="AX58" s="103"/>
      <c r="AY58" s="103"/>
      <c r="AZ58" s="105"/>
      <c r="BA58" s="119"/>
      <c r="BB58" s="82"/>
      <c r="BC58" s="82"/>
      <c r="BD58" s="154"/>
      <c r="BE58" s="159"/>
      <c r="BF58" s="160"/>
      <c r="BG58" s="160"/>
      <c r="BH58" s="161"/>
    </row>
    <row r="59" spans="1:105" s="82" customFormat="1" hidden="1" x14ac:dyDescent="0.25">
      <c r="A59" s="155">
        <v>15</v>
      </c>
      <c r="B59" s="157" t="s">
        <v>107</v>
      </c>
      <c r="C59" s="74">
        <v>2007</v>
      </c>
      <c r="D59" s="128" t="e">
        <f>SUM(H59+L59+P59+#REF!+T59+X59+AR59+#REF!+#REF!+AV59+AZ59)</f>
        <v>#REF!</v>
      </c>
      <c r="E59" s="73"/>
      <c r="F59" s="74"/>
      <c r="G59" s="74"/>
      <c r="H59" s="211">
        <f>E59*F59+G59</f>
        <v>0</v>
      </c>
      <c r="I59" s="104"/>
      <c r="J59" s="103"/>
      <c r="K59" s="103"/>
      <c r="L59" s="215">
        <f>+I59*J59+K59</f>
        <v>0</v>
      </c>
      <c r="M59" s="104"/>
      <c r="N59" s="103"/>
      <c r="O59" s="103"/>
      <c r="P59" s="215"/>
      <c r="Q59" s="104"/>
      <c r="R59" s="103"/>
      <c r="S59" s="103"/>
      <c r="T59" s="283">
        <f t="shared" si="6"/>
        <v>0</v>
      </c>
      <c r="U59" s="104"/>
      <c r="V59" s="103"/>
      <c r="W59" s="103"/>
      <c r="X59" s="215"/>
      <c r="Y59" s="223"/>
      <c r="Z59" s="223"/>
      <c r="AA59" s="223"/>
      <c r="AB59" s="264">
        <f t="shared" si="8"/>
        <v>0</v>
      </c>
      <c r="AC59" s="223"/>
      <c r="AD59" s="223"/>
      <c r="AE59" s="223"/>
      <c r="AF59" s="223"/>
      <c r="AG59" s="223"/>
      <c r="AH59" s="223"/>
      <c r="AI59" s="223"/>
      <c r="AJ59" s="223"/>
      <c r="AK59" s="223"/>
      <c r="AL59" s="223"/>
      <c r="AM59" s="223"/>
      <c r="AN59" s="223"/>
      <c r="AO59" s="104"/>
      <c r="AP59" s="103"/>
      <c r="AQ59" s="103"/>
      <c r="AR59" s="105"/>
      <c r="AS59" s="104"/>
      <c r="AT59" s="103"/>
      <c r="AU59" s="103"/>
      <c r="AV59" s="75"/>
      <c r="AW59" s="102"/>
      <c r="AX59" s="103"/>
      <c r="AY59" s="103"/>
      <c r="AZ59" s="105"/>
      <c r="BA59" s="119"/>
      <c r="BD59" s="154"/>
      <c r="BE59" s="73"/>
      <c r="BF59" s="74"/>
      <c r="BG59" s="74"/>
      <c r="BH59" s="76"/>
      <c r="BI59" s="80"/>
      <c r="BJ59" s="80"/>
      <c r="BK59" s="80"/>
      <c r="BL59" s="80"/>
      <c r="BM59" s="80"/>
      <c r="BN59" s="80"/>
      <c r="BO59" s="80"/>
      <c r="BP59" s="80"/>
      <c r="BQ59" s="80"/>
      <c r="BR59" s="80"/>
      <c r="BS59" s="80"/>
      <c r="BT59" s="80"/>
      <c r="BU59" s="80"/>
      <c r="BV59" s="80"/>
      <c r="BW59" s="80"/>
      <c r="BX59" s="80"/>
      <c r="BY59" s="80"/>
      <c r="BZ59" s="80"/>
      <c r="CA59" s="80"/>
      <c r="CB59" s="80"/>
      <c r="CC59" s="80"/>
      <c r="CD59" s="80"/>
      <c r="CE59" s="80"/>
      <c r="CF59" s="80"/>
      <c r="CG59" s="80"/>
      <c r="CH59" s="80"/>
      <c r="CI59" s="80"/>
      <c r="CJ59" s="80"/>
      <c r="CK59" s="80"/>
      <c r="CL59" s="80"/>
      <c r="CM59" s="80"/>
      <c r="CN59" s="80"/>
      <c r="CO59" s="80"/>
      <c r="CP59" s="80"/>
      <c r="CQ59" s="80"/>
      <c r="CR59" s="80"/>
      <c r="CS59" s="80"/>
      <c r="CT59" s="80"/>
      <c r="CU59" s="80"/>
      <c r="CV59" s="80"/>
      <c r="CW59" s="80"/>
      <c r="CX59" s="80"/>
      <c r="CY59" s="80"/>
      <c r="CZ59" s="80"/>
      <c r="DA59" s="81"/>
    </row>
    <row r="60" spans="1:105" s="82" customFormat="1" hidden="1" x14ac:dyDescent="0.25">
      <c r="A60" s="155">
        <v>16</v>
      </c>
      <c r="B60" s="157" t="s">
        <v>146</v>
      </c>
      <c r="C60" s="74">
        <v>2004</v>
      </c>
      <c r="D60" s="128" t="e">
        <f>SUM(H60+L60+P60+#REF!+T60+X60+AR60+#REF!+#REF!+AV60+AZ60)</f>
        <v>#REF!</v>
      </c>
      <c r="E60" s="107"/>
      <c r="F60" s="74"/>
      <c r="G60" s="74"/>
      <c r="H60" s="211"/>
      <c r="I60" s="104"/>
      <c r="J60" s="103"/>
      <c r="K60" s="103"/>
      <c r="L60" s="215"/>
      <c r="M60" s="104"/>
      <c r="N60" s="103"/>
      <c r="O60" s="103"/>
      <c r="P60" s="215"/>
      <c r="Q60" s="104"/>
      <c r="R60" s="103"/>
      <c r="S60" s="103"/>
      <c r="T60" s="283">
        <f t="shared" si="6"/>
        <v>0</v>
      </c>
      <c r="U60" s="104"/>
      <c r="V60" s="103"/>
      <c r="W60" s="103"/>
      <c r="X60" s="215"/>
      <c r="Y60" s="223"/>
      <c r="Z60" s="223"/>
      <c r="AA60" s="223"/>
      <c r="AB60" s="264">
        <f t="shared" si="8"/>
        <v>0</v>
      </c>
      <c r="AC60" s="223"/>
      <c r="AD60" s="223"/>
      <c r="AE60" s="223"/>
      <c r="AF60" s="223"/>
      <c r="AG60" s="223"/>
      <c r="AH60" s="223"/>
      <c r="AI60" s="223"/>
      <c r="AJ60" s="223"/>
      <c r="AK60" s="223"/>
      <c r="AL60" s="223"/>
      <c r="AM60" s="223"/>
      <c r="AN60" s="223"/>
      <c r="AO60" s="104"/>
      <c r="AP60" s="103"/>
      <c r="AQ60" s="103"/>
      <c r="AR60" s="105"/>
      <c r="AS60" s="104"/>
      <c r="AT60" s="103"/>
      <c r="AU60" s="103"/>
      <c r="AV60" s="76"/>
      <c r="AW60" s="102"/>
      <c r="AX60" s="103"/>
      <c r="AY60" s="103"/>
      <c r="AZ60" s="105"/>
      <c r="BA60" s="119"/>
      <c r="BD60" s="154"/>
      <c r="BE60" s="73"/>
      <c r="BF60" s="74"/>
      <c r="BG60" s="74"/>
      <c r="BH60" s="76"/>
      <c r="BI60" s="80"/>
      <c r="BJ60" s="80"/>
      <c r="BK60" s="80"/>
      <c r="BL60" s="80"/>
      <c r="BM60" s="80"/>
      <c r="BN60" s="80"/>
      <c r="BO60" s="80"/>
      <c r="BP60" s="80"/>
      <c r="BQ60" s="80"/>
      <c r="BR60" s="80"/>
      <c r="BS60" s="80"/>
      <c r="BT60" s="80"/>
      <c r="BU60" s="80"/>
      <c r="BV60" s="80"/>
      <c r="BW60" s="80"/>
      <c r="BX60" s="80"/>
      <c r="BY60" s="80"/>
      <c r="BZ60" s="80"/>
      <c r="CA60" s="80"/>
      <c r="CB60" s="80"/>
      <c r="CC60" s="80"/>
      <c r="CD60" s="80"/>
      <c r="CE60" s="80"/>
      <c r="CF60" s="80"/>
      <c r="CG60" s="80"/>
      <c r="CH60" s="80"/>
      <c r="CI60" s="80"/>
      <c r="CJ60" s="80"/>
      <c r="CK60" s="80"/>
      <c r="CL60" s="80"/>
      <c r="CM60" s="80"/>
      <c r="CN60" s="80"/>
      <c r="CO60" s="80"/>
      <c r="CP60" s="80"/>
      <c r="CQ60" s="80"/>
      <c r="CR60" s="80"/>
      <c r="CS60" s="80"/>
      <c r="CT60" s="80"/>
      <c r="CU60" s="80"/>
      <c r="CV60" s="80"/>
      <c r="CW60" s="80"/>
      <c r="CX60" s="80"/>
      <c r="CY60" s="80"/>
      <c r="CZ60" s="80"/>
      <c r="DA60" s="81"/>
    </row>
    <row r="61" spans="1:105" s="82" customFormat="1" hidden="1" x14ac:dyDescent="0.25">
      <c r="A61" s="155">
        <v>16</v>
      </c>
      <c r="B61" s="157" t="s">
        <v>61</v>
      </c>
      <c r="C61" s="74"/>
      <c r="D61" s="128" t="e">
        <f>SUM(H61+L61+P61+#REF!+T61+X61+AR61+#REF!+#REF!+AV61+AZ61)</f>
        <v>#REF!</v>
      </c>
      <c r="E61" s="107"/>
      <c r="F61" s="74"/>
      <c r="G61" s="74"/>
      <c r="H61" s="211">
        <f>E61*F61+G61</f>
        <v>0</v>
      </c>
      <c r="I61" s="73"/>
      <c r="J61" s="74"/>
      <c r="K61" s="74"/>
      <c r="L61" s="215">
        <f>I61*J61+K61</f>
        <v>0</v>
      </c>
      <c r="M61" s="73"/>
      <c r="N61" s="74"/>
      <c r="O61" s="74"/>
      <c r="P61" s="211">
        <f>M61*N61+O61</f>
        <v>0</v>
      </c>
      <c r="Q61" s="73"/>
      <c r="R61" s="74"/>
      <c r="S61" s="74"/>
      <c r="T61" s="283">
        <f t="shared" si="6"/>
        <v>0</v>
      </c>
      <c r="U61" s="73"/>
      <c r="V61" s="74"/>
      <c r="W61" s="74"/>
      <c r="X61" s="211">
        <f>U61*V61+W61</f>
        <v>0</v>
      </c>
      <c r="Y61" s="221"/>
      <c r="Z61" s="221"/>
      <c r="AA61" s="221"/>
      <c r="AB61" s="264">
        <f t="shared" si="8"/>
        <v>0</v>
      </c>
      <c r="AC61" s="221"/>
      <c r="AD61" s="221"/>
      <c r="AE61" s="221"/>
      <c r="AF61" s="221"/>
      <c r="AG61" s="221"/>
      <c r="AH61" s="221"/>
      <c r="AI61" s="221"/>
      <c r="AJ61" s="221"/>
      <c r="AK61" s="221"/>
      <c r="AL61" s="221"/>
      <c r="AM61" s="221"/>
      <c r="AN61" s="221"/>
      <c r="AO61" s="73"/>
      <c r="AP61" s="74"/>
      <c r="AQ61" s="74"/>
      <c r="AR61" s="108">
        <f>AO61*AP61+AQ61</f>
        <v>0</v>
      </c>
      <c r="AS61" s="73"/>
      <c r="AT61" s="74"/>
      <c r="AU61" s="74"/>
      <c r="AV61" s="108">
        <f>AS61*AT61+AU61</f>
        <v>0</v>
      </c>
      <c r="AW61" s="73"/>
      <c r="AX61" s="74"/>
      <c r="AY61" s="74"/>
      <c r="AZ61" s="108">
        <f>AW61*AX61+AY61</f>
        <v>0</v>
      </c>
      <c r="BA61" s="119"/>
      <c r="BD61" s="154"/>
      <c r="BE61" s="73"/>
      <c r="BF61" s="74"/>
      <c r="BG61" s="74"/>
      <c r="BH61" s="76"/>
      <c r="BI61" s="80"/>
      <c r="BJ61" s="80"/>
      <c r="BK61" s="80"/>
      <c r="BL61" s="80"/>
      <c r="BM61" s="80"/>
      <c r="BN61" s="80"/>
      <c r="BO61" s="80"/>
      <c r="BP61" s="80"/>
      <c r="BQ61" s="80"/>
      <c r="BR61" s="80"/>
      <c r="BS61" s="80"/>
      <c r="BT61" s="80"/>
      <c r="BU61" s="80"/>
      <c r="BV61" s="80"/>
      <c r="BW61" s="80"/>
      <c r="BX61" s="80"/>
      <c r="BY61" s="80"/>
      <c r="BZ61" s="80"/>
      <c r="CA61" s="80"/>
      <c r="CB61" s="80"/>
      <c r="CC61" s="80"/>
      <c r="CD61" s="80"/>
      <c r="CE61" s="80"/>
      <c r="CF61" s="80"/>
      <c r="CG61" s="80"/>
      <c r="CH61" s="80"/>
      <c r="CI61" s="80"/>
      <c r="CJ61" s="80"/>
      <c r="CK61" s="80"/>
      <c r="CL61" s="80"/>
      <c r="CM61" s="80"/>
      <c r="CN61" s="80"/>
      <c r="CO61" s="80"/>
      <c r="CP61" s="80"/>
      <c r="CQ61" s="80"/>
      <c r="CR61" s="80"/>
      <c r="CS61" s="80"/>
      <c r="CT61" s="80"/>
      <c r="CU61" s="80"/>
      <c r="CV61" s="80"/>
      <c r="CW61" s="80"/>
      <c r="CX61" s="80"/>
      <c r="CY61" s="80"/>
      <c r="CZ61" s="80"/>
      <c r="DA61" s="81"/>
    </row>
    <row r="62" spans="1:105" s="82" customFormat="1" hidden="1" x14ac:dyDescent="0.25">
      <c r="A62" s="155">
        <v>17</v>
      </c>
      <c r="B62" s="157" t="s">
        <v>60</v>
      </c>
      <c r="C62" s="74">
        <v>2005</v>
      </c>
      <c r="D62" s="128" t="e">
        <f>SUM(H62+L62+P62+#REF!+T62+X62+AR62+#REF!+#REF!+AV62+AZ62)</f>
        <v>#REF!</v>
      </c>
      <c r="E62" s="107"/>
      <c r="F62" s="74"/>
      <c r="G62" s="74"/>
      <c r="H62" s="211"/>
      <c r="I62" s="104"/>
      <c r="J62" s="103"/>
      <c r="K62" s="103"/>
      <c r="L62" s="215">
        <f>I62*J62+K62</f>
        <v>0</v>
      </c>
      <c r="M62" s="104"/>
      <c r="N62" s="103"/>
      <c r="O62" s="103"/>
      <c r="P62" s="211"/>
      <c r="Q62" s="104"/>
      <c r="R62" s="103"/>
      <c r="S62" s="103"/>
      <c r="T62" s="283">
        <f t="shared" si="6"/>
        <v>0</v>
      </c>
      <c r="U62" s="104"/>
      <c r="V62" s="103"/>
      <c r="W62" s="103"/>
      <c r="X62" s="215"/>
      <c r="Y62" s="223"/>
      <c r="Z62" s="223"/>
      <c r="AA62" s="223"/>
      <c r="AB62" s="264">
        <f t="shared" si="8"/>
        <v>0</v>
      </c>
      <c r="AC62" s="223"/>
      <c r="AD62" s="223"/>
      <c r="AE62" s="223"/>
      <c r="AF62" s="223"/>
      <c r="AG62" s="223"/>
      <c r="AH62" s="223"/>
      <c r="AI62" s="223"/>
      <c r="AJ62" s="223"/>
      <c r="AK62" s="223"/>
      <c r="AL62" s="223"/>
      <c r="AM62" s="223"/>
      <c r="AN62" s="223"/>
      <c r="AO62" s="104"/>
      <c r="AP62" s="103"/>
      <c r="AQ62" s="103"/>
      <c r="AR62" s="105"/>
      <c r="AS62" s="104"/>
      <c r="AT62" s="103"/>
      <c r="AU62" s="103"/>
      <c r="AV62" s="105"/>
      <c r="AW62" s="73"/>
      <c r="AX62" s="103"/>
      <c r="AY62" s="103"/>
      <c r="AZ62" s="105"/>
      <c r="BA62" s="119"/>
      <c r="BD62" s="154"/>
      <c r="BE62" s="73"/>
      <c r="BF62" s="74"/>
      <c r="BG62" s="74"/>
      <c r="BH62" s="76"/>
      <c r="BI62" s="80"/>
      <c r="BJ62" s="80"/>
      <c r="BK62" s="80"/>
      <c r="BL62" s="80"/>
      <c r="BM62" s="80"/>
      <c r="BN62" s="80"/>
      <c r="BO62" s="80"/>
      <c r="BP62" s="80"/>
      <c r="BQ62" s="80"/>
      <c r="BR62" s="80"/>
      <c r="BS62" s="80"/>
      <c r="BT62" s="80"/>
      <c r="BU62" s="80"/>
      <c r="BV62" s="80"/>
      <c r="BW62" s="80"/>
      <c r="BX62" s="80"/>
      <c r="BY62" s="80"/>
      <c r="BZ62" s="80"/>
      <c r="CA62" s="80"/>
      <c r="CB62" s="80"/>
      <c r="CC62" s="80"/>
      <c r="CD62" s="80"/>
      <c r="CE62" s="80"/>
      <c r="CF62" s="80"/>
      <c r="CG62" s="80"/>
      <c r="CH62" s="80"/>
      <c r="CI62" s="80"/>
      <c r="CJ62" s="80"/>
      <c r="CK62" s="80"/>
      <c r="CL62" s="80"/>
      <c r="CM62" s="80"/>
      <c r="CN62" s="80"/>
      <c r="CO62" s="80"/>
      <c r="CP62" s="80"/>
      <c r="CQ62" s="80"/>
      <c r="CR62" s="80"/>
      <c r="CS62" s="80"/>
      <c r="CT62" s="80"/>
      <c r="CU62" s="80"/>
      <c r="CV62" s="80"/>
      <c r="CW62" s="80"/>
      <c r="CX62" s="80"/>
      <c r="CY62" s="80"/>
      <c r="CZ62" s="80"/>
      <c r="DA62" s="81"/>
    </row>
    <row r="63" spans="1:105" s="82" customFormat="1" hidden="1" x14ac:dyDescent="0.25">
      <c r="A63" s="155">
        <v>17</v>
      </c>
      <c r="B63" s="157" t="s">
        <v>135</v>
      </c>
      <c r="C63" s="74">
        <v>2001</v>
      </c>
      <c r="D63" s="128" t="e">
        <f>SUM(H63+L63+P63+#REF!+T63+X63+AR63+#REF!+#REF!+AV63+AZ63)</f>
        <v>#REF!</v>
      </c>
      <c r="E63" s="107"/>
      <c r="F63" s="74"/>
      <c r="G63" s="74"/>
      <c r="H63" s="211"/>
      <c r="I63" s="104"/>
      <c r="J63" s="103"/>
      <c r="K63" s="103"/>
      <c r="L63" s="215">
        <f>I63*J63+K63</f>
        <v>0</v>
      </c>
      <c r="M63" s="104"/>
      <c r="N63" s="103"/>
      <c r="O63" s="103"/>
      <c r="P63" s="211">
        <f>M63*N63+O63</f>
        <v>0</v>
      </c>
      <c r="Q63" s="104"/>
      <c r="R63" s="103"/>
      <c r="S63" s="103"/>
      <c r="T63" s="283">
        <f t="shared" si="6"/>
        <v>0</v>
      </c>
      <c r="U63" s="104"/>
      <c r="V63" s="103"/>
      <c r="W63" s="103"/>
      <c r="X63" s="215"/>
      <c r="Y63" s="223"/>
      <c r="Z63" s="223"/>
      <c r="AA63" s="223"/>
      <c r="AB63" s="264">
        <f t="shared" si="8"/>
        <v>0</v>
      </c>
      <c r="AC63" s="223"/>
      <c r="AD63" s="223"/>
      <c r="AE63" s="223"/>
      <c r="AF63" s="223"/>
      <c r="AG63" s="223"/>
      <c r="AH63" s="223"/>
      <c r="AI63" s="223"/>
      <c r="AJ63" s="223"/>
      <c r="AK63" s="223"/>
      <c r="AL63" s="223"/>
      <c r="AM63" s="223"/>
      <c r="AN63" s="223"/>
      <c r="AO63" s="104"/>
      <c r="AP63" s="103"/>
      <c r="AQ63" s="103"/>
      <c r="AR63" s="105"/>
      <c r="AS63" s="104"/>
      <c r="AT63" s="103"/>
      <c r="AU63" s="103"/>
      <c r="AV63" s="105"/>
      <c r="AW63" s="73"/>
      <c r="AX63" s="103"/>
      <c r="AY63" s="103"/>
      <c r="AZ63" s="105"/>
      <c r="BA63" s="119"/>
      <c r="BD63" s="154"/>
      <c r="BE63" s="73"/>
      <c r="BF63" s="74"/>
      <c r="BG63" s="74"/>
      <c r="BH63" s="76"/>
      <c r="BI63" s="80"/>
      <c r="BJ63" s="80"/>
      <c r="BK63" s="80"/>
      <c r="BL63" s="80"/>
      <c r="BM63" s="80"/>
      <c r="BN63" s="80"/>
      <c r="BO63" s="80"/>
      <c r="BP63" s="80"/>
      <c r="BQ63" s="80"/>
      <c r="BR63" s="80"/>
      <c r="BS63" s="80"/>
      <c r="BT63" s="80"/>
      <c r="BU63" s="80"/>
      <c r="BV63" s="80"/>
      <c r="BW63" s="80"/>
      <c r="BX63" s="80"/>
      <c r="BY63" s="80"/>
      <c r="BZ63" s="80"/>
      <c r="CA63" s="80"/>
      <c r="CB63" s="80"/>
      <c r="CC63" s="80"/>
      <c r="CD63" s="80"/>
      <c r="CE63" s="80"/>
      <c r="CF63" s="80"/>
      <c r="CG63" s="80"/>
      <c r="CH63" s="80"/>
      <c r="CI63" s="80"/>
      <c r="CJ63" s="80"/>
      <c r="CK63" s="80"/>
      <c r="CL63" s="80"/>
      <c r="CM63" s="80"/>
      <c r="CN63" s="80"/>
      <c r="CO63" s="80"/>
      <c r="CP63" s="80"/>
      <c r="CQ63" s="80"/>
      <c r="CR63" s="80"/>
      <c r="CS63" s="80"/>
      <c r="CT63" s="80"/>
      <c r="CU63" s="80"/>
      <c r="CV63" s="80"/>
      <c r="CW63" s="80"/>
      <c r="CX63" s="80"/>
      <c r="CY63" s="80"/>
      <c r="CZ63" s="80"/>
      <c r="DA63" s="81"/>
    </row>
    <row r="64" spans="1:105" s="80" customFormat="1" hidden="1" x14ac:dyDescent="0.25">
      <c r="A64" s="162">
        <v>18</v>
      </c>
      <c r="B64" s="157" t="s">
        <v>93</v>
      </c>
      <c r="C64" s="74"/>
      <c r="D64" s="128" t="e">
        <f>SUM(H64+L64+P64+#REF!+T64+X64+AR64+#REF!+#REF!+AV64+AZ64)</f>
        <v>#REF!</v>
      </c>
      <c r="E64" s="73"/>
      <c r="F64" s="74"/>
      <c r="G64" s="74"/>
      <c r="H64" s="211"/>
      <c r="I64" s="107"/>
      <c r="J64" s="74"/>
      <c r="K64" s="74"/>
      <c r="L64" s="215">
        <f>I64*J64+K64</f>
        <v>0</v>
      </c>
      <c r="M64" s="73"/>
      <c r="N64" s="74"/>
      <c r="O64" s="74"/>
      <c r="P64" s="211"/>
      <c r="Q64" s="73"/>
      <c r="R64" s="74"/>
      <c r="S64" s="74"/>
      <c r="T64" s="283">
        <f t="shared" si="6"/>
        <v>0</v>
      </c>
      <c r="U64" s="107"/>
      <c r="V64" s="74"/>
      <c r="W64" s="74"/>
      <c r="X64" s="212"/>
      <c r="Y64" s="221"/>
      <c r="Z64" s="221"/>
      <c r="AA64" s="221"/>
      <c r="AB64" s="264">
        <f t="shared" si="8"/>
        <v>0</v>
      </c>
      <c r="AC64" s="221"/>
      <c r="AD64" s="221"/>
      <c r="AE64" s="221"/>
      <c r="AF64" s="221"/>
      <c r="AG64" s="221"/>
      <c r="AH64" s="221"/>
      <c r="AI64" s="221"/>
      <c r="AJ64" s="221"/>
      <c r="AK64" s="221"/>
      <c r="AL64" s="221"/>
      <c r="AM64" s="221"/>
      <c r="AN64" s="221"/>
      <c r="AO64" s="73"/>
      <c r="AP64" s="74"/>
      <c r="AQ64" s="74"/>
      <c r="AR64" s="76"/>
      <c r="AS64" s="73"/>
      <c r="AT64" s="74"/>
      <c r="AU64" s="74"/>
      <c r="AV64" s="76"/>
      <c r="AW64" s="119"/>
      <c r="AX64" s="82"/>
      <c r="AY64" s="82"/>
      <c r="AZ64" s="120"/>
      <c r="BA64" s="119"/>
      <c r="BB64" s="82"/>
      <c r="BC64" s="82"/>
      <c r="BD64" s="120"/>
      <c r="BE64" s="119"/>
      <c r="BF64" s="82"/>
      <c r="BG64" s="82"/>
      <c r="BH64" s="120"/>
    </row>
    <row r="65" spans="1:105" s="82" customFormat="1" hidden="1" x14ac:dyDescent="0.25">
      <c r="A65" s="155">
        <v>20</v>
      </c>
      <c r="B65" s="156" t="s">
        <v>136</v>
      </c>
      <c r="C65" s="74">
        <v>2003</v>
      </c>
      <c r="D65" s="128" t="e">
        <f>SUM(H65+L65+P65+#REF!+T65+X65+AR65+#REF!+#REF!+AV65+AZ65)</f>
        <v>#REF!</v>
      </c>
      <c r="E65" s="107"/>
      <c r="F65" s="74"/>
      <c r="G65" s="74"/>
      <c r="H65" s="212"/>
      <c r="I65" s="73"/>
      <c r="J65" s="74"/>
      <c r="K65" s="74"/>
      <c r="L65" s="215"/>
      <c r="M65" s="73"/>
      <c r="N65" s="74"/>
      <c r="O65" s="74"/>
      <c r="P65" s="211">
        <f>M65*N65+O65</f>
        <v>0</v>
      </c>
      <c r="Q65" s="73"/>
      <c r="R65" s="74"/>
      <c r="S65" s="74"/>
      <c r="T65" s="283">
        <f t="shared" si="6"/>
        <v>0</v>
      </c>
      <c r="U65" s="73"/>
      <c r="V65" s="74"/>
      <c r="W65" s="74"/>
      <c r="X65" s="211"/>
      <c r="Y65" s="221"/>
      <c r="Z65" s="221"/>
      <c r="AA65" s="221"/>
      <c r="AB65" s="264">
        <f t="shared" si="8"/>
        <v>0</v>
      </c>
      <c r="AC65" s="221"/>
      <c r="AD65" s="221"/>
      <c r="AE65" s="221"/>
      <c r="AF65" s="221"/>
      <c r="AG65" s="221"/>
      <c r="AH65" s="221"/>
      <c r="AI65" s="221"/>
      <c r="AJ65" s="221"/>
      <c r="AK65" s="221"/>
      <c r="AL65" s="221"/>
      <c r="AM65" s="221"/>
      <c r="AN65" s="221"/>
      <c r="AO65" s="73"/>
      <c r="AP65" s="74"/>
      <c r="AQ65" s="74"/>
      <c r="AR65" s="108"/>
      <c r="AS65" s="73"/>
      <c r="AT65" s="74"/>
      <c r="AU65" s="74"/>
      <c r="AV65" s="108"/>
      <c r="AW65" s="73"/>
      <c r="AX65" s="74"/>
      <c r="AY65" s="74"/>
      <c r="AZ65" s="108"/>
      <c r="BA65" s="119"/>
      <c r="BD65" s="154"/>
      <c r="BE65" s="73"/>
      <c r="BF65" s="74"/>
      <c r="BG65" s="74"/>
      <c r="BH65" s="76"/>
      <c r="BI65" s="80"/>
      <c r="BJ65" s="80"/>
      <c r="BK65" s="80"/>
      <c r="BL65" s="80"/>
      <c r="BM65" s="80"/>
      <c r="BN65" s="80"/>
      <c r="BO65" s="80"/>
      <c r="BP65" s="80"/>
      <c r="BQ65" s="80"/>
      <c r="BR65" s="80"/>
      <c r="BS65" s="80"/>
      <c r="BT65" s="80"/>
      <c r="BU65" s="80"/>
      <c r="BV65" s="80"/>
      <c r="BW65" s="80"/>
      <c r="BX65" s="80"/>
      <c r="BY65" s="80"/>
      <c r="BZ65" s="80"/>
      <c r="CA65" s="80"/>
      <c r="CB65" s="80"/>
      <c r="CC65" s="80"/>
      <c r="CD65" s="80"/>
      <c r="CE65" s="80"/>
      <c r="CF65" s="80"/>
      <c r="CG65" s="80"/>
      <c r="CH65" s="80"/>
      <c r="CI65" s="80"/>
      <c r="CJ65" s="80"/>
      <c r="CK65" s="80"/>
      <c r="CL65" s="80"/>
      <c r="CM65" s="80"/>
      <c r="CN65" s="80"/>
      <c r="CO65" s="80"/>
      <c r="CP65" s="80"/>
      <c r="CQ65" s="80"/>
      <c r="CR65" s="80"/>
      <c r="CS65" s="80"/>
      <c r="CT65" s="80"/>
      <c r="CU65" s="80"/>
      <c r="CV65" s="80"/>
      <c r="CW65" s="80"/>
      <c r="CX65" s="80"/>
      <c r="CY65" s="80"/>
      <c r="CZ65" s="80"/>
      <c r="DA65" s="81"/>
    </row>
    <row r="66" spans="1:105" s="82" customFormat="1" hidden="1" x14ac:dyDescent="0.25">
      <c r="A66" s="155">
        <v>20</v>
      </c>
      <c r="B66" s="156" t="s">
        <v>137</v>
      </c>
      <c r="C66" s="74">
        <v>2002</v>
      </c>
      <c r="D66" s="128" t="e">
        <f>SUM(H66+L66+P66+#REF!+T66+X66+AR66+#REF!+#REF!+AV66+AZ66)</f>
        <v>#REF!</v>
      </c>
      <c r="E66" s="107"/>
      <c r="F66" s="74"/>
      <c r="G66" s="74"/>
      <c r="H66" s="212"/>
      <c r="I66" s="73"/>
      <c r="J66" s="74"/>
      <c r="K66" s="74"/>
      <c r="L66" s="215"/>
      <c r="M66" s="73"/>
      <c r="N66" s="74"/>
      <c r="O66" s="74"/>
      <c r="P66" s="211">
        <f>M66*N66+O66</f>
        <v>0</v>
      </c>
      <c r="Q66" s="73"/>
      <c r="R66" s="74"/>
      <c r="S66" s="74"/>
      <c r="T66" s="283">
        <f t="shared" si="6"/>
        <v>0</v>
      </c>
      <c r="U66" s="73"/>
      <c r="V66" s="74"/>
      <c r="W66" s="74"/>
      <c r="X66" s="211"/>
      <c r="Y66" s="221"/>
      <c r="Z66" s="221"/>
      <c r="AA66" s="221"/>
      <c r="AB66" s="264">
        <f t="shared" si="8"/>
        <v>0</v>
      </c>
      <c r="AC66" s="221"/>
      <c r="AD66" s="221"/>
      <c r="AE66" s="221"/>
      <c r="AF66" s="221"/>
      <c r="AG66" s="221"/>
      <c r="AH66" s="221"/>
      <c r="AI66" s="221"/>
      <c r="AJ66" s="221"/>
      <c r="AK66" s="221"/>
      <c r="AL66" s="221"/>
      <c r="AM66" s="221"/>
      <c r="AN66" s="221"/>
      <c r="AO66" s="73"/>
      <c r="AP66" s="74"/>
      <c r="AQ66" s="74"/>
      <c r="AR66" s="108"/>
      <c r="AS66" s="73"/>
      <c r="AT66" s="74"/>
      <c r="AU66" s="74"/>
      <c r="AV66" s="108"/>
      <c r="AW66" s="73"/>
      <c r="AX66" s="74"/>
      <c r="AY66" s="74"/>
      <c r="AZ66" s="108"/>
      <c r="BA66" s="119"/>
      <c r="BD66" s="154"/>
      <c r="BE66" s="73"/>
      <c r="BF66" s="74"/>
      <c r="BG66" s="74"/>
      <c r="BH66" s="76"/>
      <c r="BI66" s="80"/>
      <c r="BJ66" s="80"/>
      <c r="BK66" s="80"/>
      <c r="BL66" s="80"/>
      <c r="BM66" s="80"/>
      <c r="BN66" s="80"/>
      <c r="BO66" s="80"/>
      <c r="BP66" s="80"/>
      <c r="BQ66" s="80"/>
      <c r="BR66" s="80"/>
      <c r="BS66" s="80"/>
      <c r="BT66" s="80"/>
      <c r="BU66" s="80"/>
      <c r="BV66" s="80"/>
      <c r="BW66" s="80"/>
      <c r="BX66" s="80"/>
      <c r="BY66" s="80"/>
      <c r="BZ66" s="80"/>
      <c r="CA66" s="80"/>
      <c r="CB66" s="80"/>
      <c r="CC66" s="80"/>
      <c r="CD66" s="80"/>
      <c r="CE66" s="80"/>
      <c r="CF66" s="80"/>
      <c r="CG66" s="80"/>
      <c r="CH66" s="80"/>
      <c r="CI66" s="80"/>
      <c r="CJ66" s="80"/>
      <c r="CK66" s="80"/>
      <c r="CL66" s="80"/>
      <c r="CM66" s="80"/>
      <c r="CN66" s="80"/>
      <c r="CO66" s="80"/>
      <c r="CP66" s="80"/>
      <c r="CQ66" s="80"/>
      <c r="CR66" s="80"/>
      <c r="CS66" s="80"/>
      <c r="CT66" s="80"/>
      <c r="CU66" s="80"/>
      <c r="CV66" s="80"/>
      <c r="CW66" s="80"/>
      <c r="CX66" s="80"/>
      <c r="CY66" s="80"/>
      <c r="CZ66" s="80"/>
      <c r="DA66" s="81"/>
    </row>
    <row r="67" spans="1:105" s="82" customFormat="1" hidden="1" x14ac:dyDescent="0.25">
      <c r="A67" s="155">
        <v>21</v>
      </c>
      <c r="B67" s="156" t="s">
        <v>4</v>
      </c>
      <c r="C67" s="74"/>
      <c r="D67" s="128" t="e">
        <f>SUM(H67+L67+P67+#REF!+T67+X67+AR67+#REF!+#REF!+AV67+AZ67)</f>
        <v>#REF!</v>
      </c>
      <c r="E67" s="107"/>
      <c r="F67" s="74"/>
      <c r="G67" s="74"/>
      <c r="H67" s="211">
        <f>E67*F67+G67</f>
        <v>0</v>
      </c>
      <c r="I67" s="73"/>
      <c r="J67" s="74"/>
      <c r="K67" s="74"/>
      <c r="L67" s="215">
        <f>I67*J67+K67</f>
        <v>0</v>
      </c>
      <c r="M67" s="73"/>
      <c r="N67" s="74"/>
      <c r="O67" s="74"/>
      <c r="P67" s="211">
        <f>M67*N67+O67</f>
        <v>0</v>
      </c>
      <c r="Q67" s="73"/>
      <c r="R67" s="74"/>
      <c r="S67" s="74"/>
      <c r="T67" s="283">
        <f t="shared" si="6"/>
        <v>0</v>
      </c>
      <c r="U67" s="73"/>
      <c r="V67" s="74"/>
      <c r="W67" s="74"/>
      <c r="X67" s="211">
        <f>U67*V67+W67</f>
        <v>0</v>
      </c>
      <c r="Y67" s="221"/>
      <c r="Z67" s="221"/>
      <c r="AA67" s="221"/>
      <c r="AB67" s="264">
        <f t="shared" si="8"/>
        <v>0</v>
      </c>
      <c r="AC67" s="221"/>
      <c r="AD67" s="221"/>
      <c r="AE67" s="221"/>
      <c r="AF67" s="221"/>
      <c r="AG67" s="221"/>
      <c r="AH67" s="221"/>
      <c r="AI67" s="221"/>
      <c r="AJ67" s="221"/>
      <c r="AK67" s="221"/>
      <c r="AL67" s="221"/>
      <c r="AM67" s="221"/>
      <c r="AN67" s="221"/>
      <c r="AO67" s="73"/>
      <c r="AP67" s="74"/>
      <c r="AQ67" s="74">
        <v>0</v>
      </c>
      <c r="AR67" s="108">
        <f>AO67*AP67+AQ67</f>
        <v>0</v>
      </c>
      <c r="AS67" s="73"/>
      <c r="AT67" s="74"/>
      <c r="AU67" s="74"/>
      <c r="AV67" s="108">
        <f>AS67*AT67+AU67</f>
        <v>0</v>
      </c>
      <c r="AW67" s="73"/>
      <c r="AX67" s="74"/>
      <c r="AY67" s="74"/>
      <c r="AZ67" s="108">
        <f>AW67*AX67+AY67</f>
        <v>0</v>
      </c>
      <c r="BA67" s="119"/>
      <c r="BD67" s="154"/>
      <c r="BE67" s="119"/>
      <c r="BH67" s="120"/>
      <c r="BI67" s="80"/>
      <c r="BJ67" s="80"/>
      <c r="BK67" s="80"/>
      <c r="BL67" s="80"/>
      <c r="BM67" s="80"/>
      <c r="BN67" s="80"/>
      <c r="BO67" s="80"/>
      <c r="BP67" s="80"/>
      <c r="BQ67" s="80"/>
      <c r="BR67" s="80"/>
      <c r="BS67" s="80"/>
      <c r="BT67" s="80"/>
      <c r="BU67" s="80"/>
      <c r="BV67" s="80"/>
      <c r="BW67" s="80"/>
      <c r="BX67" s="80"/>
      <c r="BY67" s="80"/>
      <c r="BZ67" s="80"/>
      <c r="CA67" s="80"/>
      <c r="CB67" s="80"/>
      <c r="CC67" s="80"/>
      <c r="CD67" s="80"/>
      <c r="CE67" s="80"/>
      <c r="CF67" s="80"/>
      <c r="CG67" s="80"/>
      <c r="CH67" s="80"/>
      <c r="CI67" s="80"/>
      <c r="CJ67" s="80"/>
      <c r="CK67" s="80"/>
      <c r="CL67" s="80"/>
      <c r="CM67" s="80"/>
      <c r="CN67" s="80"/>
      <c r="CO67" s="80"/>
      <c r="CP67" s="80"/>
      <c r="CQ67" s="80"/>
      <c r="CR67" s="80"/>
      <c r="CS67" s="80"/>
      <c r="CT67" s="80"/>
      <c r="CU67" s="80"/>
      <c r="CV67" s="80"/>
      <c r="CW67" s="80"/>
      <c r="CX67" s="80"/>
      <c r="CY67" s="80"/>
      <c r="CZ67" s="80"/>
      <c r="DA67" s="81"/>
    </row>
    <row r="68" spans="1:105" s="82" customFormat="1" hidden="1" x14ac:dyDescent="0.25">
      <c r="A68" s="155">
        <v>21</v>
      </c>
      <c r="B68" s="156" t="s">
        <v>157</v>
      </c>
      <c r="C68" s="74">
        <v>2006</v>
      </c>
      <c r="D68" s="128" t="e">
        <f>SUM(H68+L68+P68+#REF!+T68+X68+AR68+#REF!+#REF!+AV68+AZ68)</f>
        <v>#REF!</v>
      </c>
      <c r="E68" s="107"/>
      <c r="F68" s="74"/>
      <c r="G68" s="74"/>
      <c r="H68" s="212"/>
      <c r="I68" s="73"/>
      <c r="J68" s="74"/>
      <c r="K68" s="74"/>
      <c r="L68" s="215"/>
      <c r="M68" s="73"/>
      <c r="N68" s="74"/>
      <c r="O68" s="74"/>
      <c r="P68" s="211"/>
      <c r="Q68" s="73"/>
      <c r="R68" s="74"/>
      <c r="S68" s="74"/>
      <c r="T68" s="283">
        <f t="shared" si="6"/>
        <v>0</v>
      </c>
      <c r="U68" s="73"/>
      <c r="V68" s="74"/>
      <c r="W68" s="74"/>
      <c r="X68" s="211"/>
      <c r="Y68" s="221"/>
      <c r="Z68" s="221"/>
      <c r="AA68" s="221"/>
      <c r="AB68" s="264">
        <f t="shared" si="8"/>
        <v>0</v>
      </c>
      <c r="AC68" s="221"/>
      <c r="AD68" s="221"/>
      <c r="AE68" s="221"/>
      <c r="AF68" s="221"/>
      <c r="AG68" s="221"/>
      <c r="AH68" s="221"/>
      <c r="AI68" s="221"/>
      <c r="AJ68" s="221"/>
      <c r="AK68" s="221"/>
      <c r="AL68" s="221"/>
      <c r="AM68" s="221"/>
      <c r="AN68" s="221"/>
      <c r="AO68" s="73"/>
      <c r="AP68" s="74"/>
      <c r="AQ68" s="74"/>
      <c r="AR68" s="108"/>
      <c r="AS68" s="73"/>
      <c r="AT68" s="74"/>
      <c r="AU68" s="74"/>
      <c r="AV68" s="108"/>
      <c r="AW68" s="73"/>
      <c r="AX68" s="74"/>
      <c r="AY68" s="74"/>
      <c r="AZ68" s="108"/>
      <c r="BA68" s="119"/>
      <c r="BD68" s="154"/>
      <c r="BE68" s="119"/>
      <c r="BH68" s="120"/>
      <c r="BI68" s="80"/>
      <c r="BJ68" s="80"/>
      <c r="BK68" s="80"/>
      <c r="BL68" s="80"/>
      <c r="BM68" s="80"/>
      <c r="BN68" s="80"/>
      <c r="BO68" s="80"/>
      <c r="BP68" s="80"/>
      <c r="BQ68" s="80"/>
      <c r="BR68" s="80"/>
      <c r="BS68" s="80"/>
      <c r="BT68" s="80"/>
      <c r="BU68" s="80"/>
      <c r="BV68" s="80"/>
      <c r="BW68" s="80"/>
      <c r="BX68" s="80"/>
      <c r="BY68" s="80"/>
      <c r="BZ68" s="80"/>
      <c r="CA68" s="80"/>
      <c r="CB68" s="80"/>
      <c r="CC68" s="80"/>
      <c r="CD68" s="80"/>
      <c r="CE68" s="80"/>
      <c r="CF68" s="80"/>
      <c r="CG68" s="80"/>
      <c r="CH68" s="80"/>
      <c r="CI68" s="80"/>
      <c r="CJ68" s="80"/>
      <c r="CK68" s="80"/>
      <c r="CL68" s="80"/>
      <c r="CM68" s="80"/>
      <c r="CN68" s="80"/>
      <c r="CO68" s="80"/>
      <c r="CP68" s="80"/>
      <c r="CQ68" s="80"/>
      <c r="CR68" s="80"/>
      <c r="CS68" s="80"/>
      <c r="CT68" s="80"/>
      <c r="CU68" s="80"/>
      <c r="CV68" s="80"/>
      <c r="CW68" s="80"/>
      <c r="CX68" s="80"/>
      <c r="CY68" s="80"/>
      <c r="CZ68" s="80"/>
      <c r="DA68" s="81"/>
    </row>
    <row r="69" spans="1:105" s="82" customFormat="1" hidden="1" x14ac:dyDescent="0.25">
      <c r="A69" s="155">
        <v>22</v>
      </c>
      <c r="B69" s="156" t="s">
        <v>159</v>
      </c>
      <c r="C69" s="74"/>
      <c r="D69" s="128" t="e">
        <f>SUM(H69+L69+P69+#REF!+T69+X69+AR69+#REF!+#REF!+AV69+AZ69)</f>
        <v>#REF!</v>
      </c>
      <c r="E69" s="107"/>
      <c r="F69" s="74"/>
      <c r="G69" s="74"/>
      <c r="H69" s="212"/>
      <c r="I69" s="73"/>
      <c r="J69" s="74"/>
      <c r="K69" s="74"/>
      <c r="L69" s="215"/>
      <c r="M69" s="73"/>
      <c r="N69" s="74"/>
      <c r="O69" s="74"/>
      <c r="P69" s="211"/>
      <c r="Q69" s="73"/>
      <c r="R69" s="74"/>
      <c r="S69" s="74"/>
      <c r="T69" s="283">
        <f t="shared" si="6"/>
        <v>0</v>
      </c>
      <c r="U69" s="73"/>
      <c r="V69" s="74"/>
      <c r="W69" s="74"/>
      <c r="X69" s="211"/>
      <c r="Y69" s="221"/>
      <c r="Z69" s="221"/>
      <c r="AA69" s="221"/>
      <c r="AB69" s="264">
        <f t="shared" si="8"/>
        <v>0</v>
      </c>
      <c r="AC69" s="221"/>
      <c r="AD69" s="221"/>
      <c r="AE69" s="221"/>
      <c r="AF69" s="221"/>
      <c r="AG69" s="221"/>
      <c r="AH69" s="221"/>
      <c r="AI69" s="221"/>
      <c r="AJ69" s="221"/>
      <c r="AK69" s="221"/>
      <c r="AL69" s="221"/>
      <c r="AM69" s="221"/>
      <c r="AN69" s="221"/>
      <c r="AO69" s="73"/>
      <c r="AP69" s="74"/>
      <c r="AQ69" s="74"/>
      <c r="AR69" s="108"/>
      <c r="AS69" s="73"/>
      <c r="AT69" s="74"/>
      <c r="AU69" s="74"/>
      <c r="AV69" s="108"/>
      <c r="AW69" s="73"/>
      <c r="AX69" s="74"/>
      <c r="AY69" s="74"/>
      <c r="AZ69" s="108"/>
      <c r="BA69" s="119"/>
      <c r="BD69" s="154"/>
      <c r="BE69" s="119"/>
      <c r="BH69" s="120"/>
      <c r="BI69" s="80"/>
      <c r="BJ69" s="80"/>
      <c r="BK69" s="80"/>
      <c r="BL69" s="80"/>
      <c r="BM69" s="80"/>
      <c r="BN69" s="80"/>
      <c r="BO69" s="80"/>
      <c r="BP69" s="80"/>
      <c r="BQ69" s="80"/>
      <c r="BR69" s="80"/>
      <c r="BS69" s="80"/>
      <c r="BT69" s="80"/>
      <c r="BU69" s="80"/>
      <c r="BV69" s="80"/>
      <c r="BW69" s="80"/>
      <c r="BX69" s="80"/>
      <c r="BY69" s="80"/>
      <c r="BZ69" s="80"/>
      <c r="CA69" s="80"/>
      <c r="CB69" s="80"/>
      <c r="CC69" s="80"/>
      <c r="CD69" s="80"/>
      <c r="CE69" s="80"/>
      <c r="CF69" s="80"/>
      <c r="CG69" s="80"/>
      <c r="CH69" s="80"/>
      <c r="CI69" s="80"/>
      <c r="CJ69" s="80"/>
      <c r="CK69" s="80"/>
      <c r="CL69" s="80"/>
      <c r="CM69" s="80"/>
      <c r="CN69" s="80"/>
      <c r="CO69" s="80"/>
      <c r="CP69" s="80"/>
      <c r="CQ69" s="80"/>
      <c r="CR69" s="80"/>
      <c r="CS69" s="80"/>
      <c r="CT69" s="80"/>
      <c r="CU69" s="80"/>
      <c r="CV69" s="80"/>
      <c r="CW69" s="80"/>
      <c r="CX69" s="80"/>
      <c r="CY69" s="80"/>
      <c r="CZ69" s="80"/>
      <c r="DA69" s="81"/>
    </row>
    <row r="70" spans="1:105" s="82" customFormat="1" hidden="1" x14ac:dyDescent="0.25">
      <c r="A70" s="155">
        <v>23</v>
      </c>
      <c r="B70" s="156" t="s">
        <v>156</v>
      </c>
      <c r="C70" s="74">
        <v>2007</v>
      </c>
      <c r="D70" s="128" t="e">
        <f>SUM(H70+L70+P70+#REF!+T70+X70+AR70+#REF!+#REF!+AV70+AZ70)</f>
        <v>#REF!</v>
      </c>
      <c r="E70" s="107"/>
      <c r="F70" s="74"/>
      <c r="G70" s="74"/>
      <c r="H70" s="212"/>
      <c r="I70" s="73"/>
      <c r="J70" s="74"/>
      <c r="K70" s="74"/>
      <c r="L70" s="215"/>
      <c r="M70" s="73"/>
      <c r="N70" s="74"/>
      <c r="O70" s="74"/>
      <c r="P70" s="211"/>
      <c r="Q70" s="73"/>
      <c r="R70" s="74"/>
      <c r="S70" s="74"/>
      <c r="T70" s="283">
        <f t="shared" si="6"/>
        <v>0</v>
      </c>
      <c r="U70" s="73"/>
      <c r="V70" s="74"/>
      <c r="W70" s="74"/>
      <c r="X70" s="211"/>
      <c r="Y70" s="221"/>
      <c r="Z70" s="221"/>
      <c r="AA70" s="221"/>
      <c r="AB70" s="264">
        <f t="shared" si="8"/>
        <v>0</v>
      </c>
      <c r="AC70" s="221"/>
      <c r="AD70" s="221"/>
      <c r="AE70" s="221"/>
      <c r="AF70" s="221"/>
      <c r="AG70" s="221"/>
      <c r="AH70" s="221"/>
      <c r="AI70" s="221"/>
      <c r="AJ70" s="221"/>
      <c r="AK70" s="221"/>
      <c r="AL70" s="221"/>
      <c r="AM70" s="221"/>
      <c r="AN70" s="221"/>
      <c r="AO70" s="73"/>
      <c r="AP70" s="74"/>
      <c r="AQ70" s="74"/>
      <c r="AR70" s="108"/>
      <c r="AS70" s="73"/>
      <c r="AT70" s="74"/>
      <c r="AU70" s="74"/>
      <c r="AV70" s="108"/>
      <c r="AW70" s="73"/>
      <c r="AX70" s="74"/>
      <c r="AY70" s="74"/>
      <c r="AZ70" s="108"/>
      <c r="BA70" s="119"/>
      <c r="BD70" s="154"/>
      <c r="BE70" s="73"/>
      <c r="BF70" s="74"/>
      <c r="BG70" s="74"/>
      <c r="BH70" s="76"/>
      <c r="BI70" s="80"/>
      <c r="BJ70" s="80"/>
      <c r="BK70" s="80"/>
      <c r="BL70" s="80"/>
      <c r="BM70" s="80"/>
      <c r="BN70" s="80"/>
      <c r="BO70" s="80"/>
      <c r="BP70" s="80"/>
      <c r="BQ70" s="80"/>
      <c r="BR70" s="80"/>
      <c r="BS70" s="80"/>
      <c r="BT70" s="80"/>
      <c r="BU70" s="80"/>
      <c r="BV70" s="80"/>
      <c r="BW70" s="80"/>
      <c r="BX70" s="80"/>
      <c r="BY70" s="80"/>
      <c r="BZ70" s="80"/>
      <c r="CA70" s="80"/>
      <c r="CB70" s="80"/>
      <c r="CC70" s="80"/>
      <c r="CD70" s="80"/>
      <c r="CE70" s="80"/>
      <c r="CF70" s="80"/>
      <c r="CG70" s="80"/>
      <c r="CH70" s="80"/>
      <c r="CI70" s="80"/>
      <c r="CJ70" s="80"/>
      <c r="CK70" s="80"/>
      <c r="CL70" s="80"/>
      <c r="CM70" s="80"/>
      <c r="CN70" s="80"/>
      <c r="CO70" s="80"/>
      <c r="CP70" s="80"/>
      <c r="CQ70" s="80"/>
      <c r="CR70" s="80"/>
      <c r="CS70" s="80"/>
      <c r="CT70" s="80"/>
      <c r="CU70" s="80"/>
      <c r="CV70" s="80"/>
      <c r="CW70" s="80"/>
      <c r="CX70" s="80"/>
      <c r="CY70" s="80"/>
      <c r="CZ70" s="80"/>
      <c r="DA70" s="81"/>
    </row>
    <row r="71" spans="1:105" s="166" customFormat="1" hidden="1" x14ac:dyDescent="0.25">
      <c r="A71" s="162">
        <v>24</v>
      </c>
      <c r="B71" s="157" t="s">
        <v>154</v>
      </c>
      <c r="C71" s="164"/>
      <c r="D71" s="128" t="e">
        <f>SUM(H71+L71+P71+#REF!+T71+X71+AR71+#REF!+#REF!+AV71+AZ71)</f>
        <v>#REF!</v>
      </c>
      <c r="E71" s="73"/>
      <c r="F71" s="74"/>
      <c r="G71" s="74"/>
      <c r="H71" s="211">
        <f>E71*F71+G71</f>
        <v>0</v>
      </c>
      <c r="I71" s="107"/>
      <c r="J71" s="74"/>
      <c r="K71" s="74"/>
      <c r="L71" s="212">
        <f>I71*J71+K71</f>
        <v>0</v>
      </c>
      <c r="M71" s="73"/>
      <c r="N71" s="74"/>
      <c r="O71" s="74"/>
      <c r="P71" s="211">
        <f>M71*N71+O71</f>
        <v>0</v>
      </c>
      <c r="Q71" s="73"/>
      <c r="R71" s="74"/>
      <c r="S71" s="74"/>
      <c r="T71" s="283">
        <f t="shared" si="6"/>
        <v>0</v>
      </c>
      <c r="U71" s="107"/>
      <c r="V71" s="74"/>
      <c r="W71" s="74"/>
      <c r="X71" s="212">
        <f>U71*V71+W71</f>
        <v>0</v>
      </c>
      <c r="Y71" s="221"/>
      <c r="Z71" s="221"/>
      <c r="AA71" s="221"/>
      <c r="AB71" s="264">
        <f t="shared" si="8"/>
        <v>0</v>
      </c>
      <c r="AC71" s="221"/>
      <c r="AD71" s="221"/>
      <c r="AE71" s="221"/>
      <c r="AF71" s="221"/>
      <c r="AG71" s="221"/>
      <c r="AH71" s="221"/>
      <c r="AI71" s="221"/>
      <c r="AJ71" s="221"/>
      <c r="AK71" s="221"/>
      <c r="AL71" s="221"/>
      <c r="AM71" s="221"/>
      <c r="AN71" s="221"/>
      <c r="AO71" s="73"/>
      <c r="AP71" s="74"/>
      <c r="AQ71" s="74"/>
      <c r="AR71" s="76">
        <f>AO71*AP71+AQ71</f>
        <v>0</v>
      </c>
      <c r="AS71" s="73"/>
      <c r="AT71" s="74"/>
      <c r="AU71" s="74"/>
      <c r="AV71" s="76"/>
      <c r="AW71" s="165"/>
      <c r="AZ71" s="167"/>
      <c r="BA71" s="165"/>
      <c r="BD71" s="167"/>
      <c r="BE71" s="165"/>
      <c r="BH71" s="167"/>
      <c r="BI71" s="168"/>
      <c r="BJ71" s="168"/>
      <c r="BK71" s="168"/>
      <c r="BL71" s="168"/>
      <c r="BM71" s="168"/>
      <c r="BN71" s="168"/>
      <c r="BO71" s="168"/>
      <c r="BP71" s="168"/>
      <c r="BQ71" s="168"/>
      <c r="BR71" s="168"/>
      <c r="BS71" s="168"/>
      <c r="BT71" s="168"/>
      <c r="BU71" s="168"/>
      <c r="BV71" s="168"/>
      <c r="BW71" s="168"/>
      <c r="BX71" s="168"/>
      <c r="BY71" s="168"/>
      <c r="BZ71" s="168"/>
      <c r="CA71" s="168"/>
      <c r="CB71" s="168"/>
      <c r="CC71" s="168"/>
      <c r="CD71" s="168"/>
      <c r="CE71" s="168"/>
      <c r="CF71" s="168"/>
      <c r="CG71" s="168"/>
      <c r="CH71" s="168"/>
      <c r="CI71" s="168"/>
      <c r="CJ71" s="168"/>
      <c r="CK71" s="168"/>
      <c r="CL71" s="168"/>
      <c r="CM71" s="168"/>
      <c r="CN71" s="168"/>
      <c r="CO71" s="168"/>
      <c r="CP71" s="168"/>
      <c r="CQ71" s="168"/>
      <c r="CR71" s="168"/>
      <c r="CS71" s="168"/>
      <c r="CT71" s="168"/>
      <c r="CU71" s="168"/>
      <c r="CV71" s="168"/>
      <c r="CW71" s="168"/>
      <c r="CX71" s="168"/>
      <c r="CY71" s="168"/>
      <c r="CZ71" s="168"/>
      <c r="DA71" s="169"/>
    </row>
    <row r="72" spans="1:105" s="82" customFormat="1" hidden="1" x14ac:dyDescent="0.25">
      <c r="A72" s="71"/>
      <c r="B72" s="99" t="s">
        <v>17</v>
      </c>
      <c r="C72" s="100">
        <v>2004</v>
      </c>
      <c r="D72" s="101" t="e">
        <f>SUM(H72+L72+P72+#REF!+T72+X72+AR72+#REF!+#REF!+AV72+AZ72)</f>
        <v>#REF!</v>
      </c>
      <c r="E72" s="102"/>
      <c r="F72" s="103"/>
      <c r="G72" s="103"/>
      <c r="H72" s="215"/>
      <c r="I72" s="104"/>
      <c r="J72" s="103"/>
      <c r="K72" s="103"/>
      <c r="L72" s="215"/>
      <c r="M72" s="104"/>
      <c r="N72" s="103"/>
      <c r="O72" s="103"/>
      <c r="P72" s="215"/>
      <c r="Q72" s="104"/>
      <c r="R72" s="103"/>
      <c r="S72" s="103"/>
      <c r="T72" s="283">
        <f t="shared" si="6"/>
        <v>0</v>
      </c>
      <c r="U72" s="104"/>
      <c r="V72" s="103"/>
      <c r="W72" s="103"/>
      <c r="X72" s="215"/>
      <c r="Y72" s="223"/>
      <c r="Z72" s="223"/>
      <c r="AA72" s="223"/>
      <c r="AB72" s="264">
        <f t="shared" si="8"/>
        <v>0</v>
      </c>
      <c r="AC72" s="223"/>
      <c r="AD72" s="223"/>
      <c r="AE72" s="223"/>
      <c r="AF72" s="223"/>
      <c r="AG72" s="223"/>
      <c r="AH72" s="223"/>
      <c r="AI72" s="223"/>
      <c r="AJ72" s="223"/>
      <c r="AK72" s="223"/>
      <c r="AL72" s="223"/>
      <c r="AM72" s="223"/>
      <c r="AN72" s="223"/>
      <c r="AO72" s="104"/>
      <c r="AP72" s="103"/>
      <c r="AQ72" s="103"/>
      <c r="AR72" s="105"/>
      <c r="AS72" s="104"/>
      <c r="AT72" s="103"/>
      <c r="AU72" s="103"/>
      <c r="AV72" s="105"/>
      <c r="AW72" s="104"/>
      <c r="AX72" s="103"/>
      <c r="AY72" s="103"/>
      <c r="AZ72" s="105"/>
      <c r="BA72" s="119"/>
      <c r="BD72" s="120"/>
      <c r="BE72" s="80"/>
      <c r="BF72" s="80"/>
      <c r="BG72" s="80"/>
      <c r="BH72" s="80"/>
      <c r="BI72" s="80"/>
      <c r="BJ72" s="80"/>
      <c r="BK72" s="80"/>
      <c r="BL72" s="80"/>
      <c r="BM72" s="80"/>
      <c r="BN72" s="80"/>
      <c r="BO72" s="80"/>
      <c r="BP72" s="80"/>
      <c r="BQ72" s="80"/>
      <c r="BR72" s="80"/>
      <c r="BS72" s="80"/>
      <c r="BT72" s="80"/>
      <c r="BU72" s="80"/>
      <c r="BV72" s="80"/>
      <c r="BW72" s="80"/>
      <c r="BX72" s="80"/>
      <c r="BY72" s="80"/>
      <c r="BZ72" s="80"/>
      <c r="CA72" s="80"/>
      <c r="CB72" s="80"/>
      <c r="CC72" s="80"/>
      <c r="CD72" s="80"/>
      <c r="CE72" s="80"/>
      <c r="CF72" s="80"/>
      <c r="CG72" s="80"/>
      <c r="CH72" s="80"/>
      <c r="CI72" s="80"/>
      <c r="CJ72" s="80"/>
      <c r="CK72" s="80"/>
      <c r="CL72" s="80"/>
      <c r="CM72" s="80"/>
      <c r="CN72" s="80"/>
      <c r="CO72" s="80"/>
      <c r="CP72" s="80"/>
      <c r="CQ72" s="80"/>
      <c r="CR72" s="80"/>
      <c r="CS72" s="80"/>
      <c r="CT72" s="80"/>
      <c r="CU72" s="80"/>
      <c r="CV72" s="80"/>
      <c r="CW72" s="80"/>
      <c r="CX72" s="80"/>
      <c r="CY72" s="80"/>
      <c r="CZ72" s="80"/>
      <c r="DA72" s="81"/>
    </row>
    <row r="73" spans="1:105" s="82" customFormat="1" hidden="1" x14ac:dyDescent="0.25">
      <c r="A73" s="84">
        <v>3</v>
      </c>
      <c r="B73" s="106" t="s">
        <v>16</v>
      </c>
      <c r="C73" s="78">
        <v>2002</v>
      </c>
      <c r="D73" s="101" t="e">
        <f>SUM(H73+L73+P73+#REF!+T73+X73+AR73+#REF!+#REF!+AV73+AZ73)</f>
        <v>#REF!</v>
      </c>
      <c r="E73" s="107"/>
      <c r="F73" s="74"/>
      <c r="G73" s="74"/>
      <c r="H73" s="211">
        <f t="shared" ref="H73:H95" si="21">E73*F73+G73</f>
        <v>0</v>
      </c>
      <c r="I73" s="73"/>
      <c r="J73" s="74"/>
      <c r="K73" s="74"/>
      <c r="L73" s="215">
        <f t="shared" ref="L73:L95" si="22">I73*J73+K73</f>
        <v>0</v>
      </c>
      <c r="M73" s="73"/>
      <c r="N73" s="74"/>
      <c r="O73" s="74"/>
      <c r="P73" s="211">
        <f t="shared" ref="P73:P95" si="23">M73*N73+O73</f>
        <v>0</v>
      </c>
      <c r="Q73" s="73"/>
      <c r="R73" s="74"/>
      <c r="S73" s="74"/>
      <c r="T73" s="283">
        <f t="shared" si="6"/>
        <v>0</v>
      </c>
      <c r="U73" s="73"/>
      <c r="V73" s="74"/>
      <c r="W73" s="74"/>
      <c r="X73" s="211">
        <f t="shared" ref="X73:X95" si="24">U73*V73+W73</f>
        <v>0</v>
      </c>
      <c r="Y73" s="221"/>
      <c r="Z73" s="221"/>
      <c r="AA73" s="221"/>
      <c r="AB73" s="264">
        <f t="shared" si="8"/>
        <v>0</v>
      </c>
      <c r="AC73" s="221"/>
      <c r="AD73" s="221"/>
      <c r="AE73" s="221"/>
      <c r="AF73" s="221"/>
      <c r="AG73" s="221"/>
      <c r="AH73" s="221"/>
      <c r="AI73" s="221"/>
      <c r="AJ73" s="221"/>
      <c r="AK73" s="221"/>
      <c r="AL73" s="221"/>
      <c r="AM73" s="221"/>
      <c r="AN73" s="221"/>
      <c r="AO73" s="73"/>
      <c r="AP73" s="74"/>
      <c r="AQ73" s="74"/>
      <c r="AR73" s="108">
        <f t="shared" ref="AR73:AR95" si="25">AO73*AP73+AQ73</f>
        <v>0</v>
      </c>
      <c r="AS73" s="73"/>
      <c r="AT73" s="74"/>
      <c r="AU73" s="74"/>
      <c r="AV73" s="108">
        <f t="shared" ref="AV73:AV95" si="26">AS73*AT73+AU73</f>
        <v>0</v>
      </c>
      <c r="AW73" s="73"/>
      <c r="AX73" s="74"/>
      <c r="AY73" s="74"/>
      <c r="AZ73" s="108">
        <f t="shared" ref="AZ73:AZ95" si="27">AW73*AX73+AY73</f>
        <v>0</v>
      </c>
      <c r="BA73" s="119"/>
      <c r="BD73" s="120"/>
      <c r="BE73" s="80"/>
      <c r="BF73" s="80"/>
      <c r="BG73" s="80"/>
      <c r="BH73" s="80"/>
      <c r="BI73" s="80"/>
      <c r="BJ73" s="80"/>
      <c r="BK73" s="80"/>
      <c r="BL73" s="80"/>
      <c r="BM73" s="80"/>
      <c r="BN73" s="80"/>
      <c r="BO73" s="80"/>
      <c r="BP73" s="80"/>
      <c r="BQ73" s="80"/>
      <c r="BR73" s="80"/>
      <c r="BS73" s="80"/>
      <c r="BT73" s="80"/>
      <c r="BU73" s="80"/>
      <c r="BV73" s="80"/>
      <c r="BW73" s="80"/>
      <c r="BX73" s="80"/>
      <c r="BY73" s="80"/>
      <c r="BZ73" s="80"/>
      <c r="CA73" s="80"/>
      <c r="CB73" s="80"/>
      <c r="CC73" s="80"/>
      <c r="CD73" s="80"/>
      <c r="CE73" s="80"/>
      <c r="CF73" s="80"/>
      <c r="CG73" s="80"/>
      <c r="CH73" s="80"/>
      <c r="CI73" s="80"/>
      <c r="CJ73" s="80"/>
      <c r="CK73" s="80"/>
      <c r="CL73" s="80"/>
      <c r="CM73" s="80"/>
      <c r="CN73" s="80"/>
      <c r="CO73" s="80"/>
      <c r="CP73" s="80"/>
      <c r="CQ73" s="80"/>
      <c r="CR73" s="80"/>
      <c r="CS73" s="80"/>
      <c r="CT73" s="80"/>
      <c r="CU73" s="80"/>
      <c r="CV73" s="80"/>
      <c r="CW73" s="80"/>
      <c r="CX73" s="80"/>
      <c r="CY73" s="80"/>
      <c r="CZ73" s="80"/>
      <c r="DA73" s="81"/>
    </row>
    <row r="74" spans="1:105" s="82" customFormat="1" hidden="1" x14ac:dyDescent="0.25">
      <c r="A74" s="84">
        <v>5</v>
      </c>
      <c r="B74" s="106" t="s">
        <v>6</v>
      </c>
      <c r="C74" s="109"/>
      <c r="D74" s="101" t="e">
        <f>SUM(H74+L74+P74+#REF!+T74+X74+AR74+#REF!+#REF!+AV74+AZ74)</f>
        <v>#REF!</v>
      </c>
      <c r="E74" s="107"/>
      <c r="F74" s="74"/>
      <c r="G74" s="74"/>
      <c r="H74" s="211">
        <f t="shared" si="21"/>
        <v>0</v>
      </c>
      <c r="I74" s="73"/>
      <c r="J74" s="74"/>
      <c r="K74" s="74"/>
      <c r="L74" s="215">
        <f t="shared" si="22"/>
        <v>0</v>
      </c>
      <c r="M74" s="73"/>
      <c r="N74" s="74"/>
      <c r="O74" s="74"/>
      <c r="P74" s="211">
        <f t="shared" si="23"/>
        <v>0</v>
      </c>
      <c r="Q74" s="73"/>
      <c r="R74" s="74"/>
      <c r="S74" s="74"/>
      <c r="T74" s="283">
        <f t="shared" si="6"/>
        <v>0</v>
      </c>
      <c r="U74" s="73"/>
      <c r="V74" s="74"/>
      <c r="W74" s="74"/>
      <c r="X74" s="211">
        <f t="shared" si="24"/>
        <v>0</v>
      </c>
      <c r="Y74" s="221"/>
      <c r="Z74" s="221"/>
      <c r="AA74" s="221"/>
      <c r="AB74" s="264">
        <f t="shared" si="8"/>
        <v>0</v>
      </c>
      <c r="AC74" s="221"/>
      <c r="AD74" s="221"/>
      <c r="AE74" s="221"/>
      <c r="AF74" s="221"/>
      <c r="AG74" s="221"/>
      <c r="AH74" s="221"/>
      <c r="AI74" s="221"/>
      <c r="AJ74" s="221"/>
      <c r="AK74" s="221"/>
      <c r="AL74" s="221"/>
      <c r="AM74" s="221"/>
      <c r="AN74" s="221"/>
      <c r="AO74" s="73">
        <v>0.5</v>
      </c>
      <c r="AP74" s="74">
        <v>59</v>
      </c>
      <c r="AQ74" s="74">
        <v>1</v>
      </c>
      <c r="AR74" s="108">
        <f t="shared" si="25"/>
        <v>30.5</v>
      </c>
      <c r="AS74" s="73"/>
      <c r="AT74" s="74"/>
      <c r="AU74" s="74"/>
      <c r="AV74" s="108">
        <f t="shared" si="26"/>
        <v>0</v>
      </c>
      <c r="AW74" s="73"/>
      <c r="AX74" s="74"/>
      <c r="AY74" s="74"/>
      <c r="AZ74" s="108">
        <f t="shared" si="27"/>
        <v>0</v>
      </c>
      <c r="BA74" s="119"/>
      <c r="BD74" s="120"/>
      <c r="BE74" s="80"/>
      <c r="BF74" s="80"/>
      <c r="BG74" s="80"/>
      <c r="BH74" s="80"/>
      <c r="BI74" s="80"/>
      <c r="BJ74" s="80"/>
      <c r="BK74" s="80"/>
      <c r="BL74" s="80"/>
      <c r="BM74" s="80"/>
      <c r="BN74" s="80"/>
      <c r="BO74" s="80"/>
      <c r="BP74" s="80"/>
      <c r="BQ74" s="80"/>
      <c r="BR74" s="80"/>
      <c r="BS74" s="80"/>
      <c r="BT74" s="80"/>
      <c r="BU74" s="80"/>
      <c r="BV74" s="80"/>
      <c r="BW74" s="80"/>
      <c r="BX74" s="80"/>
      <c r="BY74" s="80"/>
      <c r="BZ74" s="80"/>
      <c r="CA74" s="80"/>
      <c r="CB74" s="80"/>
      <c r="CC74" s="80"/>
      <c r="CD74" s="80"/>
      <c r="CE74" s="80"/>
      <c r="CF74" s="80"/>
      <c r="CG74" s="80"/>
      <c r="CH74" s="80"/>
      <c r="CI74" s="80"/>
      <c r="CJ74" s="80"/>
      <c r="CK74" s="80"/>
      <c r="CL74" s="80"/>
      <c r="CM74" s="80"/>
      <c r="CN74" s="80"/>
      <c r="CO74" s="80"/>
      <c r="CP74" s="80"/>
      <c r="CQ74" s="80"/>
      <c r="CR74" s="80"/>
      <c r="CS74" s="80"/>
      <c r="CT74" s="80"/>
      <c r="CU74" s="80"/>
      <c r="CV74" s="80"/>
      <c r="CW74" s="80"/>
      <c r="CX74" s="80"/>
      <c r="CY74" s="80"/>
      <c r="CZ74" s="80"/>
      <c r="DA74" s="81"/>
    </row>
    <row r="75" spans="1:105" s="82" customFormat="1" hidden="1" x14ac:dyDescent="0.25">
      <c r="A75" s="110">
        <v>6</v>
      </c>
      <c r="B75" s="106" t="s">
        <v>11</v>
      </c>
      <c r="C75" s="109"/>
      <c r="D75" s="101" t="e">
        <f>SUM(H75+L75+P75+#REF!+T75+X75+AR75+#REF!+#REF!+AV75+AZ75)</f>
        <v>#REF!</v>
      </c>
      <c r="E75" s="107"/>
      <c r="F75" s="74"/>
      <c r="G75" s="74"/>
      <c r="H75" s="211">
        <f t="shared" si="21"/>
        <v>0</v>
      </c>
      <c r="I75" s="73"/>
      <c r="J75" s="74"/>
      <c r="K75" s="74"/>
      <c r="L75" s="215">
        <f t="shared" si="22"/>
        <v>0</v>
      </c>
      <c r="M75" s="73"/>
      <c r="N75" s="74"/>
      <c r="O75" s="74"/>
      <c r="P75" s="211">
        <f t="shared" si="23"/>
        <v>0</v>
      </c>
      <c r="Q75" s="73"/>
      <c r="R75" s="74"/>
      <c r="S75" s="74"/>
      <c r="T75" s="283">
        <f t="shared" si="6"/>
        <v>0</v>
      </c>
      <c r="U75" s="73"/>
      <c r="V75" s="74"/>
      <c r="W75" s="74"/>
      <c r="X75" s="211">
        <f t="shared" si="24"/>
        <v>0</v>
      </c>
      <c r="Y75" s="221"/>
      <c r="Z75" s="221"/>
      <c r="AA75" s="221"/>
      <c r="AB75" s="264">
        <f t="shared" si="8"/>
        <v>0</v>
      </c>
      <c r="AC75" s="221"/>
      <c r="AD75" s="221"/>
      <c r="AE75" s="221"/>
      <c r="AF75" s="221"/>
      <c r="AG75" s="221"/>
      <c r="AH75" s="221"/>
      <c r="AI75" s="221"/>
      <c r="AJ75" s="221"/>
      <c r="AK75" s="221"/>
      <c r="AL75" s="221"/>
      <c r="AM75" s="221"/>
      <c r="AN75" s="221"/>
      <c r="AO75" s="73"/>
      <c r="AP75" s="74"/>
      <c r="AQ75" s="74"/>
      <c r="AR75" s="108">
        <f t="shared" si="25"/>
        <v>0</v>
      </c>
      <c r="AS75" s="73"/>
      <c r="AT75" s="74"/>
      <c r="AU75" s="74"/>
      <c r="AV75" s="108">
        <f t="shared" si="26"/>
        <v>0</v>
      </c>
      <c r="AW75" s="73"/>
      <c r="AX75" s="74"/>
      <c r="AY75" s="74"/>
      <c r="AZ75" s="108">
        <f t="shared" si="27"/>
        <v>0</v>
      </c>
      <c r="BA75" s="119"/>
      <c r="BD75" s="120"/>
      <c r="BE75" s="80"/>
      <c r="BF75" s="80"/>
      <c r="BG75" s="80"/>
      <c r="BH75" s="80"/>
      <c r="BI75" s="80"/>
      <c r="BJ75" s="80"/>
      <c r="BK75" s="80"/>
      <c r="BL75" s="80"/>
      <c r="BM75" s="80"/>
      <c r="BN75" s="80"/>
      <c r="BO75" s="80"/>
      <c r="BP75" s="80"/>
      <c r="BQ75" s="80"/>
      <c r="BR75" s="80"/>
      <c r="BS75" s="80"/>
      <c r="BT75" s="80"/>
      <c r="BU75" s="80"/>
      <c r="BV75" s="80"/>
      <c r="BW75" s="80"/>
      <c r="BX75" s="80"/>
      <c r="BY75" s="80"/>
      <c r="BZ75" s="80"/>
      <c r="CA75" s="80"/>
      <c r="CB75" s="80"/>
      <c r="CC75" s="80"/>
      <c r="CD75" s="80"/>
      <c r="CE75" s="80"/>
      <c r="CF75" s="80"/>
      <c r="CG75" s="80"/>
      <c r="CH75" s="80"/>
      <c r="CI75" s="80"/>
      <c r="CJ75" s="80"/>
      <c r="CK75" s="80"/>
      <c r="CL75" s="80"/>
      <c r="CM75" s="80"/>
      <c r="CN75" s="80"/>
      <c r="CO75" s="80"/>
      <c r="CP75" s="80"/>
      <c r="CQ75" s="80"/>
      <c r="CR75" s="80"/>
      <c r="CS75" s="80"/>
      <c r="CT75" s="80"/>
      <c r="CU75" s="80"/>
      <c r="CV75" s="80"/>
      <c r="CW75" s="80"/>
      <c r="CX75" s="80"/>
      <c r="CY75" s="80"/>
      <c r="CZ75" s="80"/>
      <c r="DA75" s="81"/>
    </row>
    <row r="76" spans="1:105" s="82" customFormat="1" hidden="1" x14ac:dyDescent="0.25">
      <c r="A76" s="84">
        <v>10</v>
      </c>
      <c r="B76" s="106" t="s">
        <v>2</v>
      </c>
      <c r="C76" s="78">
        <v>2002</v>
      </c>
      <c r="D76" s="101" t="e">
        <f>SUM(H76+L76+P76+#REF!+T76+X76+AR76+#REF!+#REF!+AV76+AZ76)</f>
        <v>#REF!</v>
      </c>
      <c r="E76" s="107"/>
      <c r="F76" s="74"/>
      <c r="G76" s="74"/>
      <c r="H76" s="211">
        <f t="shared" si="21"/>
        <v>0</v>
      </c>
      <c r="I76" s="73"/>
      <c r="J76" s="74"/>
      <c r="K76" s="74"/>
      <c r="L76" s="215">
        <f t="shared" si="22"/>
        <v>0</v>
      </c>
      <c r="M76" s="73"/>
      <c r="N76" s="74"/>
      <c r="O76" s="74"/>
      <c r="P76" s="211">
        <f t="shared" si="23"/>
        <v>0</v>
      </c>
      <c r="Q76" s="73"/>
      <c r="R76" s="74"/>
      <c r="S76" s="74"/>
      <c r="T76" s="283">
        <f t="shared" si="6"/>
        <v>0</v>
      </c>
      <c r="U76" s="73"/>
      <c r="V76" s="74"/>
      <c r="W76" s="74"/>
      <c r="X76" s="211">
        <f t="shared" si="24"/>
        <v>0</v>
      </c>
      <c r="Y76" s="221"/>
      <c r="Z76" s="221"/>
      <c r="AA76" s="221"/>
      <c r="AB76" s="264">
        <f t="shared" si="8"/>
        <v>0</v>
      </c>
      <c r="AC76" s="221"/>
      <c r="AD76" s="221"/>
      <c r="AE76" s="221"/>
      <c r="AF76" s="221"/>
      <c r="AG76" s="221"/>
      <c r="AH76" s="221"/>
      <c r="AI76" s="221"/>
      <c r="AJ76" s="221"/>
      <c r="AK76" s="221"/>
      <c r="AL76" s="221"/>
      <c r="AM76" s="221"/>
      <c r="AN76" s="221"/>
      <c r="AO76" s="73"/>
      <c r="AP76" s="74"/>
      <c r="AQ76" s="74"/>
      <c r="AR76" s="108">
        <f t="shared" si="25"/>
        <v>0</v>
      </c>
      <c r="AS76" s="73"/>
      <c r="AT76" s="74"/>
      <c r="AU76" s="74"/>
      <c r="AV76" s="108">
        <f t="shared" si="26"/>
        <v>0</v>
      </c>
      <c r="AW76" s="73"/>
      <c r="AX76" s="74"/>
      <c r="AY76" s="74"/>
      <c r="AZ76" s="108">
        <f t="shared" si="27"/>
        <v>0</v>
      </c>
      <c r="BA76" s="119"/>
      <c r="BD76" s="120"/>
      <c r="BE76" s="80"/>
      <c r="BF76" s="80"/>
      <c r="BG76" s="80"/>
      <c r="BH76" s="80"/>
      <c r="BI76" s="80"/>
      <c r="BJ76" s="80"/>
      <c r="BK76" s="80"/>
      <c r="BL76" s="80"/>
      <c r="BM76" s="80"/>
      <c r="BN76" s="80"/>
      <c r="BO76" s="80"/>
      <c r="BP76" s="80"/>
      <c r="BQ76" s="80"/>
      <c r="BR76" s="80"/>
      <c r="BS76" s="80"/>
      <c r="BT76" s="80"/>
      <c r="BU76" s="80"/>
      <c r="BV76" s="80"/>
      <c r="BW76" s="80"/>
      <c r="BX76" s="80"/>
      <c r="BY76" s="80"/>
      <c r="BZ76" s="80"/>
      <c r="CA76" s="80"/>
      <c r="CB76" s="80"/>
      <c r="CC76" s="80"/>
      <c r="CD76" s="80"/>
      <c r="CE76" s="80"/>
      <c r="CF76" s="80"/>
      <c r="CG76" s="80"/>
      <c r="CH76" s="80"/>
      <c r="CI76" s="80"/>
      <c r="CJ76" s="80"/>
      <c r="CK76" s="80"/>
      <c r="CL76" s="80"/>
      <c r="CM76" s="80"/>
      <c r="CN76" s="80"/>
      <c r="CO76" s="80"/>
      <c r="CP76" s="80"/>
      <c r="CQ76" s="80"/>
      <c r="CR76" s="80"/>
      <c r="CS76" s="80"/>
      <c r="CT76" s="80"/>
      <c r="CU76" s="80"/>
      <c r="CV76" s="80"/>
      <c r="CW76" s="80"/>
      <c r="CX76" s="80"/>
      <c r="CY76" s="80"/>
      <c r="CZ76" s="80"/>
      <c r="DA76" s="81"/>
    </row>
    <row r="77" spans="1:105" s="82" customFormat="1" hidden="1" x14ac:dyDescent="0.25">
      <c r="A77" s="84">
        <v>11</v>
      </c>
      <c r="B77" s="72" t="s">
        <v>20</v>
      </c>
      <c r="C77" s="78">
        <v>2006</v>
      </c>
      <c r="D77" s="101" t="e">
        <f>SUM(H77+L77+P77+#REF!+T77+X77+AR77+#REF!+#REF!+AV77+AZ77)</f>
        <v>#REF!</v>
      </c>
      <c r="E77" s="107"/>
      <c r="F77" s="74"/>
      <c r="G77" s="74"/>
      <c r="H77" s="211">
        <f t="shared" si="21"/>
        <v>0</v>
      </c>
      <c r="I77" s="73"/>
      <c r="J77" s="74"/>
      <c r="K77" s="74"/>
      <c r="L77" s="215">
        <f t="shared" si="22"/>
        <v>0</v>
      </c>
      <c r="M77" s="73"/>
      <c r="N77" s="74"/>
      <c r="O77" s="74"/>
      <c r="P77" s="211">
        <f t="shared" si="23"/>
        <v>0</v>
      </c>
      <c r="Q77" s="73"/>
      <c r="R77" s="74"/>
      <c r="S77" s="74"/>
      <c r="T77" s="283">
        <f t="shared" si="6"/>
        <v>0</v>
      </c>
      <c r="U77" s="73"/>
      <c r="V77" s="74"/>
      <c r="W77" s="74"/>
      <c r="X77" s="211">
        <f t="shared" si="24"/>
        <v>0</v>
      </c>
      <c r="Y77" s="221"/>
      <c r="Z77" s="221"/>
      <c r="AA77" s="221"/>
      <c r="AB77" s="264">
        <f t="shared" si="8"/>
        <v>0</v>
      </c>
      <c r="AC77" s="221"/>
      <c r="AD77" s="221"/>
      <c r="AE77" s="221"/>
      <c r="AF77" s="221"/>
      <c r="AG77" s="221"/>
      <c r="AH77" s="221"/>
      <c r="AI77" s="221"/>
      <c r="AJ77" s="221"/>
      <c r="AK77" s="221"/>
      <c r="AL77" s="221"/>
      <c r="AM77" s="221"/>
      <c r="AN77" s="221"/>
      <c r="AO77" s="73"/>
      <c r="AP77" s="74"/>
      <c r="AQ77" s="74"/>
      <c r="AR77" s="108">
        <f t="shared" si="25"/>
        <v>0</v>
      </c>
      <c r="AS77" s="73"/>
      <c r="AT77" s="74"/>
      <c r="AU77" s="74"/>
      <c r="AV77" s="108">
        <f t="shared" si="26"/>
        <v>0</v>
      </c>
      <c r="AW77" s="73"/>
      <c r="AX77" s="74"/>
      <c r="AY77" s="74"/>
      <c r="AZ77" s="108">
        <f t="shared" si="27"/>
        <v>0</v>
      </c>
      <c r="BA77" s="119"/>
      <c r="BD77" s="120"/>
      <c r="BE77" s="80"/>
      <c r="BF77" s="80"/>
      <c r="BG77" s="80"/>
      <c r="BH77" s="80"/>
      <c r="BI77" s="80"/>
      <c r="BJ77" s="80"/>
      <c r="BK77" s="80"/>
      <c r="BL77" s="80"/>
      <c r="BM77" s="80"/>
      <c r="BN77" s="80"/>
      <c r="BO77" s="80"/>
      <c r="BP77" s="80"/>
      <c r="BQ77" s="80"/>
      <c r="BR77" s="80"/>
      <c r="BS77" s="80"/>
      <c r="BT77" s="80"/>
      <c r="BU77" s="80"/>
      <c r="BV77" s="80"/>
      <c r="BW77" s="80"/>
      <c r="BX77" s="80"/>
      <c r="BY77" s="80"/>
      <c r="BZ77" s="80"/>
      <c r="CA77" s="80"/>
      <c r="CB77" s="80"/>
      <c r="CC77" s="80"/>
      <c r="CD77" s="80"/>
      <c r="CE77" s="80"/>
      <c r="CF77" s="80"/>
      <c r="CG77" s="80"/>
      <c r="CH77" s="80"/>
      <c r="CI77" s="80"/>
      <c r="CJ77" s="80"/>
      <c r="CK77" s="80"/>
      <c r="CL77" s="80"/>
      <c r="CM77" s="80"/>
      <c r="CN77" s="80"/>
      <c r="CO77" s="80"/>
      <c r="CP77" s="80"/>
      <c r="CQ77" s="80"/>
      <c r="CR77" s="80"/>
      <c r="CS77" s="80"/>
      <c r="CT77" s="80"/>
      <c r="CU77" s="80"/>
      <c r="CV77" s="80"/>
      <c r="CW77" s="80"/>
      <c r="CX77" s="80"/>
      <c r="CY77" s="80"/>
      <c r="CZ77" s="80"/>
      <c r="DA77" s="81"/>
    </row>
    <row r="78" spans="1:105" s="82" customFormat="1" hidden="1" x14ac:dyDescent="0.25">
      <c r="A78" s="84">
        <v>14</v>
      </c>
      <c r="B78" s="106" t="s">
        <v>18</v>
      </c>
      <c r="C78" s="109"/>
      <c r="D78" s="101" t="e">
        <f>SUM(H78+L78+P78+#REF!+T78+X78+AR78+#REF!+#REF!+AV78+AZ78)</f>
        <v>#REF!</v>
      </c>
      <c r="E78" s="107"/>
      <c r="F78" s="74"/>
      <c r="G78" s="74"/>
      <c r="H78" s="211">
        <f t="shared" si="21"/>
        <v>0</v>
      </c>
      <c r="I78" s="73"/>
      <c r="J78" s="74"/>
      <c r="K78" s="74"/>
      <c r="L78" s="215">
        <f t="shared" si="22"/>
        <v>0</v>
      </c>
      <c r="M78" s="73"/>
      <c r="N78" s="74"/>
      <c r="O78" s="74"/>
      <c r="P78" s="211">
        <f t="shared" si="23"/>
        <v>0</v>
      </c>
      <c r="Q78" s="73"/>
      <c r="R78" s="74"/>
      <c r="S78" s="74"/>
      <c r="T78" s="283">
        <f t="shared" si="6"/>
        <v>0</v>
      </c>
      <c r="U78" s="73"/>
      <c r="V78" s="74"/>
      <c r="W78" s="74"/>
      <c r="X78" s="211">
        <f t="shared" si="24"/>
        <v>0</v>
      </c>
      <c r="Y78" s="221"/>
      <c r="Z78" s="221"/>
      <c r="AA78" s="221"/>
      <c r="AB78" s="264">
        <f t="shared" si="8"/>
        <v>0</v>
      </c>
      <c r="AC78" s="221"/>
      <c r="AD78" s="221"/>
      <c r="AE78" s="221"/>
      <c r="AF78" s="221"/>
      <c r="AG78" s="221"/>
      <c r="AH78" s="221"/>
      <c r="AI78" s="221"/>
      <c r="AJ78" s="221"/>
      <c r="AK78" s="221"/>
      <c r="AL78" s="221"/>
      <c r="AM78" s="221"/>
      <c r="AN78" s="221"/>
      <c r="AO78" s="73">
        <v>0.5</v>
      </c>
      <c r="AP78" s="74">
        <v>14</v>
      </c>
      <c r="AQ78" s="74">
        <v>2</v>
      </c>
      <c r="AR78" s="108">
        <f t="shared" si="25"/>
        <v>9</v>
      </c>
      <c r="AS78" s="73"/>
      <c r="AT78" s="74"/>
      <c r="AU78" s="74"/>
      <c r="AV78" s="108">
        <f t="shared" si="26"/>
        <v>0</v>
      </c>
      <c r="AW78" s="73"/>
      <c r="AX78" s="74"/>
      <c r="AY78" s="74"/>
      <c r="AZ78" s="108">
        <f t="shared" si="27"/>
        <v>0</v>
      </c>
      <c r="BA78" s="119"/>
      <c r="BD78" s="120"/>
      <c r="BE78" s="80"/>
      <c r="BF78" s="80"/>
      <c r="BG78" s="80"/>
      <c r="BH78" s="80"/>
      <c r="BI78" s="80"/>
      <c r="BJ78" s="80"/>
      <c r="BK78" s="80"/>
      <c r="BL78" s="80"/>
      <c r="BM78" s="80"/>
      <c r="BN78" s="80"/>
      <c r="BO78" s="80"/>
      <c r="BP78" s="80"/>
      <c r="BQ78" s="80"/>
      <c r="BR78" s="80"/>
      <c r="BS78" s="80"/>
      <c r="BT78" s="80"/>
      <c r="BU78" s="80"/>
      <c r="BV78" s="80"/>
      <c r="BW78" s="80"/>
      <c r="BX78" s="80"/>
      <c r="BY78" s="80"/>
      <c r="BZ78" s="80"/>
      <c r="CA78" s="80"/>
      <c r="CB78" s="80"/>
      <c r="CC78" s="80"/>
      <c r="CD78" s="80"/>
      <c r="CE78" s="80"/>
      <c r="CF78" s="80"/>
      <c r="CG78" s="80"/>
      <c r="CH78" s="80"/>
      <c r="CI78" s="80"/>
      <c r="CJ78" s="80"/>
      <c r="CK78" s="80"/>
      <c r="CL78" s="80"/>
      <c r="CM78" s="80"/>
      <c r="CN78" s="80"/>
      <c r="CO78" s="80"/>
      <c r="CP78" s="80"/>
      <c r="CQ78" s="80"/>
      <c r="CR78" s="80"/>
      <c r="CS78" s="80"/>
      <c r="CT78" s="80"/>
      <c r="CU78" s="80"/>
      <c r="CV78" s="80"/>
      <c r="CW78" s="80"/>
      <c r="CX78" s="80"/>
      <c r="CY78" s="80"/>
      <c r="CZ78" s="80"/>
      <c r="DA78" s="81"/>
    </row>
    <row r="79" spans="1:105" s="82" customFormat="1" hidden="1" x14ac:dyDescent="0.25">
      <c r="A79" s="84">
        <v>15</v>
      </c>
      <c r="B79" s="72" t="s">
        <v>2</v>
      </c>
      <c r="C79" s="78">
        <v>2002</v>
      </c>
      <c r="D79" s="101" t="e">
        <f>SUM(H79+L79+P79+#REF!+T79+X79+AR79+#REF!+#REF!+AV79+AZ79)</f>
        <v>#REF!</v>
      </c>
      <c r="E79" s="107"/>
      <c r="F79" s="74"/>
      <c r="G79" s="74"/>
      <c r="H79" s="211">
        <f t="shared" si="21"/>
        <v>0</v>
      </c>
      <c r="I79" s="73"/>
      <c r="J79" s="74"/>
      <c r="K79" s="74"/>
      <c r="L79" s="215">
        <f t="shared" si="22"/>
        <v>0</v>
      </c>
      <c r="M79" s="73"/>
      <c r="N79" s="74"/>
      <c r="O79" s="74"/>
      <c r="P79" s="211">
        <f t="shared" si="23"/>
        <v>0</v>
      </c>
      <c r="Q79" s="73"/>
      <c r="R79" s="74"/>
      <c r="S79" s="74"/>
      <c r="T79" s="283">
        <f t="shared" si="6"/>
        <v>0</v>
      </c>
      <c r="U79" s="73"/>
      <c r="V79" s="74"/>
      <c r="W79" s="74"/>
      <c r="X79" s="211">
        <f t="shared" si="24"/>
        <v>0</v>
      </c>
      <c r="Y79" s="221"/>
      <c r="Z79" s="221"/>
      <c r="AA79" s="221"/>
      <c r="AB79" s="264">
        <f t="shared" si="8"/>
        <v>0</v>
      </c>
      <c r="AC79" s="221"/>
      <c r="AD79" s="221"/>
      <c r="AE79" s="221"/>
      <c r="AF79" s="221"/>
      <c r="AG79" s="221"/>
      <c r="AH79" s="221"/>
      <c r="AI79" s="221"/>
      <c r="AJ79" s="221"/>
      <c r="AK79" s="221"/>
      <c r="AL79" s="221"/>
      <c r="AM79" s="221"/>
      <c r="AN79" s="221"/>
      <c r="AO79" s="73"/>
      <c r="AP79" s="74"/>
      <c r="AQ79" s="74"/>
      <c r="AR79" s="108">
        <f t="shared" si="25"/>
        <v>0</v>
      </c>
      <c r="AS79" s="73"/>
      <c r="AT79" s="74"/>
      <c r="AU79" s="74"/>
      <c r="AV79" s="108">
        <f t="shared" si="26"/>
        <v>0</v>
      </c>
      <c r="AW79" s="73"/>
      <c r="AX79" s="74"/>
      <c r="AY79" s="74"/>
      <c r="AZ79" s="108">
        <f t="shared" si="27"/>
        <v>0</v>
      </c>
      <c r="BA79" s="119"/>
      <c r="BD79" s="120"/>
      <c r="BE79" s="80"/>
      <c r="BF79" s="80"/>
      <c r="BG79" s="80"/>
      <c r="BH79" s="80"/>
      <c r="BI79" s="80"/>
      <c r="BJ79" s="80"/>
      <c r="BK79" s="80"/>
      <c r="BL79" s="80"/>
      <c r="BM79" s="80"/>
      <c r="BN79" s="80"/>
      <c r="BO79" s="80"/>
      <c r="BP79" s="80"/>
      <c r="BQ79" s="80"/>
      <c r="BR79" s="80"/>
      <c r="BS79" s="80"/>
      <c r="BT79" s="80"/>
      <c r="BU79" s="80"/>
      <c r="BV79" s="80"/>
      <c r="BW79" s="80"/>
      <c r="BX79" s="80"/>
      <c r="BY79" s="80"/>
      <c r="BZ79" s="80"/>
      <c r="CA79" s="80"/>
      <c r="CB79" s="80"/>
      <c r="CC79" s="80"/>
      <c r="CD79" s="80"/>
      <c r="CE79" s="80"/>
      <c r="CF79" s="80"/>
      <c r="CG79" s="80"/>
      <c r="CH79" s="80"/>
      <c r="CI79" s="80"/>
      <c r="CJ79" s="80"/>
      <c r="CK79" s="80"/>
      <c r="CL79" s="80"/>
      <c r="CM79" s="80"/>
      <c r="CN79" s="80"/>
      <c r="CO79" s="80"/>
      <c r="CP79" s="80"/>
      <c r="CQ79" s="80"/>
      <c r="CR79" s="80"/>
      <c r="CS79" s="80"/>
      <c r="CT79" s="80"/>
      <c r="CU79" s="80"/>
      <c r="CV79" s="80"/>
      <c r="CW79" s="80"/>
      <c r="CX79" s="80"/>
      <c r="CY79" s="80"/>
      <c r="CZ79" s="80"/>
      <c r="DA79" s="81"/>
    </row>
    <row r="80" spans="1:105" s="82" customFormat="1" hidden="1" x14ac:dyDescent="0.25">
      <c r="A80" s="84">
        <v>16</v>
      </c>
      <c r="B80" s="72" t="s">
        <v>26</v>
      </c>
      <c r="C80" s="109"/>
      <c r="D80" s="101" t="e">
        <f>SUM(H80+L80+P80+#REF!+T80+X80+AR80+#REF!+#REF!+AV80+AZ80)</f>
        <v>#REF!</v>
      </c>
      <c r="E80" s="107"/>
      <c r="F80" s="74"/>
      <c r="G80" s="74"/>
      <c r="H80" s="211">
        <f t="shared" si="21"/>
        <v>0</v>
      </c>
      <c r="I80" s="73"/>
      <c r="J80" s="74"/>
      <c r="K80" s="74"/>
      <c r="L80" s="211">
        <f t="shared" si="22"/>
        <v>0</v>
      </c>
      <c r="M80" s="73"/>
      <c r="N80" s="74"/>
      <c r="O80" s="74"/>
      <c r="P80" s="211">
        <f t="shared" si="23"/>
        <v>0</v>
      </c>
      <c r="Q80" s="73"/>
      <c r="R80" s="74"/>
      <c r="S80" s="74"/>
      <c r="T80" s="283">
        <f t="shared" si="6"/>
        <v>0</v>
      </c>
      <c r="U80" s="73"/>
      <c r="V80" s="74"/>
      <c r="W80" s="74"/>
      <c r="X80" s="211">
        <f t="shared" si="24"/>
        <v>0</v>
      </c>
      <c r="Y80" s="221"/>
      <c r="Z80" s="221"/>
      <c r="AA80" s="221"/>
      <c r="AB80" s="264">
        <f t="shared" si="8"/>
        <v>0</v>
      </c>
      <c r="AC80" s="221"/>
      <c r="AD80" s="221"/>
      <c r="AE80" s="221"/>
      <c r="AF80" s="221"/>
      <c r="AG80" s="221"/>
      <c r="AH80" s="221"/>
      <c r="AI80" s="221"/>
      <c r="AJ80" s="221"/>
      <c r="AK80" s="221"/>
      <c r="AL80" s="221"/>
      <c r="AM80" s="221"/>
      <c r="AN80" s="221"/>
      <c r="AO80" s="73"/>
      <c r="AP80" s="74"/>
      <c r="AQ80" s="74"/>
      <c r="AR80" s="108">
        <f t="shared" si="25"/>
        <v>0</v>
      </c>
      <c r="AS80" s="73"/>
      <c r="AT80" s="74"/>
      <c r="AU80" s="74"/>
      <c r="AV80" s="108">
        <f t="shared" si="26"/>
        <v>0</v>
      </c>
      <c r="AW80" s="73"/>
      <c r="AX80" s="74"/>
      <c r="AY80" s="74"/>
      <c r="AZ80" s="108">
        <f t="shared" si="27"/>
        <v>0</v>
      </c>
      <c r="BA80" s="119"/>
      <c r="BD80" s="120"/>
      <c r="BE80" s="80"/>
      <c r="BF80" s="80"/>
      <c r="BG80" s="80"/>
      <c r="BH80" s="80"/>
      <c r="BI80" s="80"/>
      <c r="BJ80" s="80"/>
      <c r="BK80" s="80"/>
      <c r="BL80" s="80"/>
      <c r="BM80" s="80"/>
      <c r="BN80" s="80"/>
      <c r="BO80" s="80"/>
      <c r="BP80" s="80"/>
      <c r="BQ80" s="80"/>
      <c r="BR80" s="80"/>
      <c r="BS80" s="80"/>
      <c r="BT80" s="80"/>
      <c r="BU80" s="80"/>
      <c r="BV80" s="80"/>
      <c r="BW80" s="80"/>
      <c r="BX80" s="80"/>
      <c r="BY80" s="80"/>
      <c r="BZ80" s="80"/>
      <c r="CA80" s="80"/>
      <c r="CB80" s="80"/>
      <c r="CC80" s="80"/>
      <c r="CD80" s="80"/>
      <c r="CE80" s="80"/>
      <c r="CF80" s="80"/>
      <c r="CG80" s="80"/>
      <c r="CH80" s="80"/>
      <c r="CI80" s="80"/>
      <c r="CJ80" s="80"/>
      <c r="CK80" s="80"/>
      <c r="CL80" s="80"/>
      <c r="CM80" s="80"/>
      <c r="CN80" s="80"/>
      <c r="CO80" s="80"/>
      <c r="CP80" s="80"/>
      <c r="CQ80" s="80"/>
      <c r="CR80" s="80"/>
      <c r="CS80" s="80"/>
      <c r="CT80" s="80"/>
      <c r="CU80" s="80"/>
      <c r="CV80" s="80"/>
      <c r="CW80" s="80"/>
      <c r="CX80" s="80"/>
      <c r="CY80" s="80"/>
      <c r="CZ80" s="80"/>
      <c r="DA80" s="81"/>
    </row>
    <row r="81" spans="1:105" s="82" customFormat="1" hidden="1" x14ac:dyDescent="0.25">
      <c r="A81" s="84" t="s">
        <v>44</v>
      </c>
      <c r="B81" s="72" t="s">
        <v>7</v>
      </c>
      <c r="C81" s="78">
        <v>2006</v>
      </c>
      <c r="D81" s="101" t="e">
        <f>SUM(H81+L81+P81+#REF!+T81+X81+AR81+#REF!+#REF!+AV81+AZ81)</f>
        <v>#REF!</v>
      </c>
      <c r="E81" s="107"/>
      <c r="F81" s="74"/>
      <c r="G81" s="74"/>
      <c r="H81" s="211">
        <f t="shared" si="21"/>
        <v>0</v>
      </c>
      <c r="I81" s="73"/>
      <c r="J81" s="74"/>
      <c r="K81" s="74"/>
      <c r="L81" s="215">
        <f t="shared" si="22"/>
        <v>0</v>
      </c>
      <c r="M81" s="73"/>
      <c r="N81" s="74"/>
      <c r="O81" s="74"/>
      <c r="P81" s="211">
        <f t="shared" si="23"/>
        <v>0</v>
      </c>
      <c r="Q81" s="73"/>
      <c r="R81" s="74"/>
      <c r="S81" s="74"/>
      <c r="T81" s="283">
        <f t="shared" si="6"/>
        <v>0</v>
      </c>
      <c r="U81" s="73"/>
      <c r="V81" s="74"/>
      <c r="W81" s="74"/>
      <c r="X81" s="211">
        <f t="shared" si="24"/>
        <v>0</v>
      </c>
      <c r="Y81" s="221"/>
      <c r="Z81" s="221"/>
      <c r="AA81" s="221"/>
      <c r="AB81" s="264">
        <f t="shared" si="8"/>
        <v>0</v>
      </c>
      <c r="AC81" s="221"/>
      <c r="AD81" s="221"/>
      <c r="AE81" s="221"/>
      <c r="AF81" s="221"/>
      <c r="AG81" s="221"/>
      <c r="AH81" s="221"/>
      <c r="AI81" s="221"/>
      <c r="AJ81" s="221"/>
      <c r="AK81" s="221"/>
      <c r="AL81" s="221"/>
      <c r="AM81" s="221"/>
      <c r="AN81" s="221"/>
      <c r="AO81" s="73"/>
      <c r="AP81" s="74"/>
      <c r="AQ81" s="74"/>
      <c r="AR81" s="108">
        <f t="shared" si="25"/>
        <v>0</v>
      </c>
      <c r="AS81" s="73"/>
      <c r="AT81" s="74"/>
      <c r="AU81" s="74"/>
      <c r="AV81" s="108">
        <f t="shared" si="26"/>
        <v>0</v>
      </c>
      <c r="AW81" s="73"/>
      <c r="AX81" s="74"/>
      <c r="AY81" s="74"/>
      <c r="AZ81" s="108">
        <f t="shared" si="27"/>
        <v>0</v>
      </c>
      <c r="BA81" s="119"/>
      <c r="BD81" s="120"/>
      <c r="BE81" s="80"/>
      <c r="BF81" s="80"/>
      <c r="BG81" s="80"/>
      <c r="BH81" s="80"/>
      <c r="BI81" s="80"/>
      <c r="BJ81" s="80"/>
      <c r="BK81" s="80"/>
      <c r="BL81" s="80"/>
      <c r="BM81" s="111"/>
      <c r="BN81" s="80"/>
      <c r="BO81" s="80"/>
      <c r="BP81" s="80"/>
      <c r="BQ81" s="80"/>
      <c r="BR81" s="80"/>
      <c r="BS81" s="80"/>
      <c r="BT81" s="80"/>
      <c r="BU81" s="80"/>
      <c r="BV81" s="80"/>
      <c r="BW81" s="80"/>
      <c r="BX81" s="80"/>
      <c r="BY81" s="80"/>
      <c r="BZ81" s="80"/>
      <c r="CA81" s="80"/>
      <c r="CB81" s="80"/>
      <c r="CC81" s="80"/>
      <c r="CD81" s="80"/>
      <c r="CE81" s="80"/>
      <c r="CF81" s="80"/>
      <c r="CG81" s="80"/>
      <c r="CH81" s="80"/>
      <c r="CI81" s="80"/>
      <c r="CJ81" s="80"/>
      <c r="CK81" s="80"/>
      <c r="CL81" s="80"/>
      <c r="CM81" s="80"/>
      <c r="CN81" s="80"/>
      <c r="CO81" s="80"/>
      <c r="CP81" s="80"/>
      <c r="CQ81" s="80"/>
      <c r="CR81" s="80"/>
      <c r="CS81" s="80"/>
      <c r="CT81" s="80"/>
      <c r="CU81" s="80"/>
      <c r="CV81" s="80"/>
      <c r="CW81" s="80"/>
      <c r="CX81" s="80"/>
      <c r="CY81" s="80"/>
      <c r="CZ81" s="80"/>
      <c r="DA81" s="81"/>
    </row>
    <row r="82" spans="1:105" s="82" customFormat="1" hidden="1" x14ac:dyDescent="0.25">
      <c r="A82" s="84" t="s">
        <v>44</v>
      </c>
      <c r="B82" s="72" t="s">
        <v>56</v>
      </c>
      <c r="C82" s="109"/>
      <c r="D82" s="101" t="e">
        <f>SUM(H82+L82+P82+#REF!+T82+X82+AR82+#REF!+#REF!+AV82+AZ82)</f>
        <v>#REF!</v>
      </c>
      <c r="E82" s="107"/>
      <c r="F82" s="74"/>
      <c r="G82" s="74"/>
      <c r="H82" s="211">
        <f t="shared" si="21"/>
        <v>0</v>
      </c>
      <c r="I82" s="73">
        <v>1</v>
      </c>
      <c r="J82" s="74">
        <v>24</v>
      </c>
      <c r="K82" s="74">
        <v>1</v>
      </c>
      <c r="L82" s="215">
        <f t="shared" si="22"/>
        <v>25</v>
      </c>
      <c r="M82" s="73">
        <v>1</v>
      </c>
      <c r="N82" s="74">
        <v>20</v>
      </c>
      <c r="O82" s="74">
        <v>0</v>
      </c>
      <c r="P82" s="211">
        <f t="shared" si="23"/>
        <v>20</v>
      </c>
      <c r="Q82" s="73"/>
      <c r="R82" s="74"/>
      <c r="S82" s="74"/>
      <c r="T82" s="283">
        <f t="shared" si="6"/>
        <v>0</v>
      </c>
      <c r="U82" s="73"/>
      <c r="V82" s="74"/>
      <c r="W82" s="74"/>
      <c r="X82" s="211">
        <f t="shared" si="24"/>
        <v>0</v>
      </c>
      <c r="Y82" s="221"/>
      <c r="Z82" s="221"/>
      <c r="AA82" s="221"/>
      <c r="AB82" s="264">
        <f t="shared" si="8"/>
        <v>0</v>
      </c>
      <c r="AC82" s="221"/>
      <c r="AD82" s="221"/>
      <c r="AE82" s="221"/>
      <c r="AF82" s="221"/>
      <c r="AG82" s="221"/>
      <c r="AH82" s="221"/>
      <c r="AI82" s="221"/>
      <c r="AJ82" s="221"/>
      <c r="AK82" s="221"/>
      <c r="AL82" s="221"/>
      <c r="AM82" s="221"/>
      <c r="AN82" s="221"/>
      <c r="AO82" s="73"/>
      <c r="AP82" s="74"/>
      <c r="AQ82" s="74"/>
      <c r="AR82" s="108">
        <f t="shared" si="25"/>
        <v>0</v>
      </c>
      <c r="AS82" s="73"/>
      <c r="AT82" s="74"/>
      <c r="AU82" s="74"/>
      <c r="AV82" s="108">
        <f t="shared" si="26"/>
        <v>0</v>
      </c>
      <c r="AW82" s="73"/>
      <c r="AX82" s="74"/>
      <c r="AY82" s="74"/>
      <c r="AZ82" s="108">
        <f t="shared" si="27"/>
        <v>0</v>
      </c>
      <c r="BA82" s="119"/>
      <c r="BD82" s="120"/>
      <c r="BE82" s="80"/>
      <c r="BF82" s="80"/>
      <c r="BG82" s="80"/>
      <c r="BH82" s="80"/>
      <c r="BI82" s="80"/>
      <c r="BJ82" s="80"/>
      <c r="BK82" s="80"/>
      <c r="BL82" s="80"/>
      <c r="BM82" s="80"/>
      <c r="BN82" s="80"/>
      <c r="BO82" s="80"/>
      <c r="BP82" s="80"/>
      <c r="BQ82" s="80"/>
      <c r="BR82" s="80"/>
      <c r="BS82" s="80"/>
      <c r="BT82" s="80"/>
      <c r="BU82" s="80"/>
      <c r="BV82" s="80"/>
      <c r="BW82" s="80"/>
      <c r="BX82" s="80"/>
      <c r="BY82" s="80"/>
      <c r="BZ82" s="80"/>
      <c r="CA82" s="80"/>
      <c r="CB82" s="80"/>
      <c r="CC82" s="80"/>
      <c r="CD82" s="80"/>
      <c r="CE82" s="80"/>
      <c r="CF82" s="80"/>
      <c r="CG82" s="80"/>
      <c r="CH82" s="80"/>
      <c r="CI82" s="80"/>
      <c r="CJ82" s="80"/>
      <c r="CK82" s="80"/>
      <c r="CL82" s="80"/>
      <c r="CM82" s="80"/>
      <c r="CN82" s="80"/>
      <c r="CO82" s="80"/>
      <c r="CP82" s="80"/>
      <c r="CQ82" s="80"/>
      <c r="CR82" s="80"/>
      <c r="CS82" s="80"/>
      <c r="CT82" s="80"/>
      <c r="CU82" s="80"/>
      <c r="CV82" s="80"/>
      <c r="CW82" s="80"/>
      <c r="CX82" s="80"/>
      <c r="CY82" s="80"/>
      <c r="CZ82" s="80"/>
      <c r="DA82" s="81"/>
    </row>
    <row r="83" spans="1:105" s="82" customFormat="1" hidden="1" x14ac:dyDescent="0.25">
      <c r="A83" s="84" t="s">
        <v>44</v>
      </c>
      <c r="B83" s="72" t="s">
        <v>90</v>
      </c>
      <c r="C83" s="109"/>
      <c r="D83" s="101" t="e">
        <f>SUM(H83+L83+P83+#REF!+T83+X83+AR83+#REF!+#REF!+AV83+AZ83)</f>
        <v>#REF!</v>
      </c>
      <c r="E83" s="107"/>
      <c r="F83" s="74"/>
      <c r="G83" s="74"/>
      <c r="H83" s="211">
        <f t="shared" si="21"/>
        <v>0</v>
      </c>
      <c r="I83" s="73"/>
      <c r="J83" s="74"/>
      <c r="K83" s="74"/>
      <c r="L83" s="215">
        <f t="shared" si="22"/>
        <v>0</v>
      </c>
      <c r="M83" s="73"/>
      <c r="N83" s="74"/>
      <c r="O83" s="74"/>
      <c r="P83" s="211">
        <f t="shared" si="23"/>
        <v>0</v>
      </c>
      <c r="Q83" s="73"/>
      <c r="R83" s="74"/>
      <c r="S83" s="74"/>
      <c r="T83" s="283">
        <f t="shared" si="6"/>
        <v>0</v>
      </c>
      <c r="U83" s="73">
        <v>1</v>
      </c>
      <c r="V83" s="74">
        <v>40</v>
      </c>
      <c r="W83" s="74">
        <v>5</v>
      </c>
      <c r="X83" s="211">
        <f t="shared" si="24"/>
        <v>45</v>
      </c>
      <c r="Y83" s="221"/>
      <c r="Z83" s="221"/>
      <c r="AA83" s="221"/>
      <c r="AB83" s="264">
        <f t="shared" si="8"/>
        <v>0</v>
      </c>
      <c r="AC83" s="221"/>
      <c r="AD83" s="221"/>
      <c r="AE83" s="221"/>
      <c r="AF83" s="221"/>
      <c r="AG83" s="221"/>
      <c r="AH83" s="221"/>
      <c r="AI83" s="221"/>
      <c r="AJ83" s="221"/>
      <c r="AK83" s="221"/>
      <c r="AL83" s="221"/>
      <c r="AM83" s="221"/>
      <c r="AN83" s="221"/>
      <c r="AO83" s="73"/>
      <c r="AP83" s="74"/>
      <c r="AQ83" s="74"/>
      <c r="AR83" s="108">
        <f t="shared" si="25"/>
        <v>0</v>
      </c>
      <c r="AS83" s="73"/>
      <c r="AT83" s="74"/>
      <c r="AU83" s="74"/>
      <c r="AV83" s="108">
        <f t="shared" si="26"/>
        <v>0</v>
      </c>
      <c r="AW83" s="73"/>
      <c r="AX83" s="74"/>
      <c r="AY83" s="74"/>
      <c r="AZ83" s="108">
        <f t="shared" si="27"/>
        <v>0</v>
      </c>
      <c r="BA83" s="119"/>
      <c r="BD83" s="120"/>
      <c r="BE83" s="80"/>
      <c r="BF83" s="80"/>
      <c r="BG83" s="80"/>
      <c r="BH83" s="80"/>
      <c r="BI83" s="80"/>
      <c r="BJ83" s="80"/>
      <c r="BK83" s="80"/>
      <c r="BL83" s="80"/>
      <c r="BM83" s="80"/>
      <c r="BN83" s="80"/>
      <c r="BO83" s="80"/>
      <c r="BP83" s="80"/>
      <c r="BQ83" s="80"/>
      <c r="BR83" s="80"/>
      <c r="BS83" s="80"/>
      <c r="BT83" s="80"/>
      <c r="BU83" s="80"/>
      <c r="BV83" s="80"/>
      <c r="BW83" s="80"/>
      <c r="BX83" s="80"/>
      <c r="BY83" s="80"/>
      <c r="BZ83" s="80"/>
      <c r="CA83" s="80"/>
      <c r="CB83" s="80"/>
      <c r="CC83" s="80"/>
      <c r="CD83" s="80"/>
      <c r="CE83" s="80"/>
      <c r="CF83" s="80"/>
      <c r="CG83" s="80"/>
      <c r="CH83" s="80"/>
      <c r="CI83" s="80"/>
      <c r="CJ83" s="80"/>
      <c r="CK83" s="80"/>
      <c r="CL83" s="80"/>
      <c r="CM83" s="80"/>
      <c r="CN83" s="80"/>
      <c r="CO83" s="80"/>
      <c r="CP83" s="80"/>
      <c r="CQ83" s="80"/>
      <c r="CR83" s="80"/>
      <c r="CS83" s="80"/>
      <c r="CT83" s="80"/>
      <c r="CU83" s="80"/>
      <c r="CV83" s="80"/>
      <c r="CW83" s="80"/>
      <c r="CX83" s="80"/>
      <c r="CY83" s="80"/>
      <c r="CZ83" s="80"/>
      <c r="DA83" s="81"/>
    </row>
    <row r="84" spans="1:105" s="82" customFormat="1" hidden="1" x14ac:dyDescent="0.25">
      <c r="A84" s="84"/>
      <c r="B84" s="106" t="s">
        <v>3</v>
      </c>
      <c r="C84" s="78">
        <v>2000</v>
      </c>
      <c r="D84" s="101" t="e">
        <f>SUM(H84+L84+P84+#REF!+T84+X84+AR84+#REF!+#REF!+AV84+AZ84)</f>
        <v>#REF!</v>
      </c>
      <c r="E84" s="107"/>
      <c r="F84" s="74"/>
      <c r="G84" s="74"/>
      <c r="H84" s="211">
        <f t="shared" si="21"/>
        <v>0</v>
      </c>
      <c r="I84" s="73"/>
      <c r="J84" s="74"/>
      <c r="K84" s="74"/>
      <c r="L84" s="215">
        <f t="shared" si="22"/>
        <v>0</v>
      </c>
      <c r="M84" s="73">
        <v>1</v>
      </c>
      <c r="N84" s="74">
        <v>26</v>
      </c>
      <c r="O84" s="74">
        <v>13</v>
      </c>
      <c r="P84" s="211">
        <f t="shared" si="23"/>
        <v>39</v>
      </c>
      <c r="Q84" s="73"/>
      <c r="R84" s="74"/>
      <c r="S84" s="74"/>
      <c r="T84" s="283">
        <f t="shared" si="6"/>
        <v>0</v>
      </c>
      <c r="U84" s="73"/>
      <c r="V84" s="74"/>
      <c r="W84" s="74"/>
      <c r="X84" s="211">
        <f t="shared" si="24"/>
        <v>0</v>
      </c>
      <c r="Y84" s="221"/>
      <c r="Z84" s="221"/>
      <c r="AA84" s="221"/>
      <c r="AB84" s="264">
        <f t="shared" si="8"/>
        <v>0</v>
      </c>
      <c r="AC84" s="221"/>
      <c r="AD84" s="221"/>
      <c r="AE84" s="221"/>
      <c r="AF84" s="221"/>
      <c r="AG84" s="221"/>
      <c r="AH84" s="221"/>
      <c r="AI84" s="221"/>
      <c r="AJ84" s="221"/>
      <c r="AK84" s="221"/>
      <c r="AL84" s="221"/>
      <c r="AM84" s="221"/>
      <c r="AN84" s="221"/>
      <c r="AO84" s="73"/>
      <c r="AP84" s="74"/>
      <c r="AQ84" s="74"/>
      <c r="AR84" s="108">
        <f t="shared" si="25"/>
        <v>0</v>
      </c>
      <c r="AS84" s="73"/>
      <c r="AT84" s="74"/>
      <c r="AU84" s="74"/>
      <c r="AV84" s="108">
        <f t="shared" si="26"/>
        <v>0</v>
      </c>
      <c r="AW84" s="73"/>
      <c r="AX84" s="74"/>
      <c r="AY84" s="74"/>
      <c r="AZ84" s="108">
        <f t="shared" si="27"/>
        <v>0</v>
      </c>
      <c r="BA84" s="119"/>
      <c r="BD84" s="120"/>
      <c r="BE84" s="80"/>
      <c r="BF84" s="80"/>
      <c r="BG84" s="80"/>
      <c r="BH84" s="80"/>
      <c r="BI84" s="80"/>
      <c r="BJ84" s="80"/>
      <c r="BK84" s="80"/>
      <c r="BL84" s="80"/>
      <c r="BM84" s="80"/>
      <c r="BN84" s="80"/>
      <c r="BO84" s="80"/>
      <c r="BP84" s="80"/>
      <c r="BQ84" s="80"/>
      <c r="BR84" s="80"/>
      <c r="BS84" s="80"/>
      <c r="BT84" s="80"/>
      <c r="BU84" s="80"/>
      <c r="BV84" s="80"/>
      <c r="BW84" s="80"/>
      <c r="BX84" s="80"/>
      <c r="BY84" s="80"/>
      <c r="BZ84" s="80"/>
      <c r="CA84" s="80"/>
      <c r="CB84" s="80"/>
      <c r="CC84" s="80"/>
      <c r="CD84" s="80"/>
      <c r="CE84" s="80"/>
      <c r="CF84" s="80"/>
      <c r="CG84" s="80"/>
      <c r="CH84" s="80"/>
      <c r="CI84" s="80"/>
      <c r="CJ84" s="80"/>
      <c r="CK84" s="80"/>
      <c r="CL84" s="80"/>
      <c r="CM84" s="80"/>
      <c r="CN84" s="80"/>
      <c r="CO84" s="80"/>
      <c r="CP84" s="80"/>
      <c r="CQ84" s="80"/>
      <c r="CR84" s="80"/>
      <c r="CS84" s="80"/>
      <c r="CT84" s="80"/>
      <c r="CU84" s="80"/>
      <c r="CV84" s="80"/>
      <c r="CW84" s="80"/>
      <c r="CX84" s="80"/>
      <c r="CY84" s="80"/>
      <c r="CZ84" s="80"/>
      <c r="DA84" s="81"/>
    </row>
    <row r="85" spans="1:105" s="82" customFormat="1" hidden="1" x14ac:dyDescent="0.25">
      <c r="A85" s="84" t="s">
        <v>44</v>
      </c>
      <c r="B85" s="72" t="s">
        <v>72</v>
      </c>
      <c r="C85" s="109"/>
      <c r="D85" s="101" t="e">
        <f>SUM(H85+L85+P85+#REF!+T85+X85+AR85+#REF!+#REF!+AV85+AZ85)</f>
        <v>#REF!</v>
      </c>
      <c r="E85" s="107"/>
      <c r="F85" s="74"/>
      <c r="G85" s="74"/>
      <c r="H85" s="211">
        <f t="shared" si="21"/>
        <v>0</v>
      </c>
      <c r="I85" s="73"/>
      <c r="J85" s="74"/>
      <c r="K85" s="74"/>
      <c r="L85" s="215">
        <f t="shared" si="22"/>
        <v>0</v>
      </c>
      <c r="M85" s="73">
        <v>1</v>
      </c>
      <c r="N85" s="74">
        <v>26</v>
      </c>
      <c r="O85" s="74">
        <v>6</v>
      </c>
      <c r="P85" s="211">
        <f t="shared" si="23"/>
        <v>32</v>
      </c>
      <c r="Q85" s="73"/>
      <c r="R85" s="74"/>
      <c r="S85" s="74"/>
      <c r="T85" s="283">
        <f t="shared" ref="T85:T95" si="28">Q85*R85+S85</f>
        <v>0</v>
      </c>
      <c r="U85" s="73"/>
      <c r="V85" s="74"/>
      <c r="W85" s="74"/>
      <c r="X85" s="211">
        <f t="shared" si="24"/>
        <v>0</v>
      </c>
      <c r="Y85" s="221"/>
      <c r="Z85" s="221"/>
      <c r="AA85" s="221"/>
      <c r="AB85" s="264">
        <f t="shared" si="8"/>
        <v>0</v>
      </c>
      <c r="AC85" s="221"/>
      <c r="AD85" s="221"/>
      <c r="AE85" s="221"/>
      <c r="AF85" s="221"/>
      <c r="AG85" s="221"/>
      <c r="AH85" s="221"/>
      <c r="AI85" s="221"/>
      <c r="AJ85" s="221"/>
      <c r="AK85" s="221"/>
      <c r="AL85" s="221"/>
      <c r="AM85" s="221"/>
      <c r="AN85" s="221"/>
      <c r="AO85" s="73"/>
      <c r="AP85" s="74"/>
      <c r="AQ85" s="74"/>
      <c r="AR85" s="108">
        <f t="shared" si="25"/>
        <v>0</v>
      </c>
      <c r="AS85" s="73"/>
      <c r="AT85" s="74"/>
      <c r="AU85" s="74"/>
      <c r="AV85" s="108">
        <f t="shared" si="26"/>
        <v>0</v>
      </c>
      <c r="AW85" s="73"/>
      <c r="AX85" s="74"/>
      <c r="AY85" s="74"/>
      <c r="AZ85" s="108">
        <f t="shared" si="27"/>
        <v>0</v>
      </c>
      <c r="BA85" s="119"/>
      <c r="BD85" s="120"/>
      <c r="BE85" s="80"/>
      <c r="BF85" s="80"/>
      <c r="BG85" s="80"/>
      <c r="BH85" s="80"/>
      <c r="BI85" s="80"/>
      <c r="BJ85" s="80"/>
      <c r="BK85" s="80"/>
      <c r="BL85" s="80"/>
      <c r="BM85" s="80"/>
      <c r="BN85" s="80"/>
      <c r="BO85" s="80"/>
      <c r="BP85" s="80"/>
      <c r="BQ85" s="80"/>
      <c r="BR85" s="80"/>
      <c r="BS85" s="80"/>
      <c r="BT85" s="80"/>
      <c r="BU85" s="80"/>
      <c r="BV85" s="80"/>
      <c r="BW85" s="80"/>
      <c r="BX85" s="80"/>
      <c r="BY85" s="80"/>
      <c r="BZ85" s="80"/>
      <c r="CA85" s="80"/>
      <c r="CB85" s="80"/>
      <c r="CC85" s="80"/>
      <c r="CD85" s="80"/>
      <c r="CE85" s="80"/>
      <c r="CF85" s="80"/>
      <c r="CG85" s="80"/>
      <c r="CH85" s="80"/>
      <c r="CI85" s="80"/>
      <c r="CJ85" s="80"/>
      <c r="CK85" s="80"/>
      <c r="CL85" s="80"/>
      <c r="CM85" s="80"/>
      <c r="CN85" s="80"/>
      <c r="CO85" s="80"/>
      <c r="CP85" s="80"/>
      <c r="CQ85" s="80"/>
      <c r="CR85" s="80"/>
      <c r="CS85" s="80"/>
      <c r="CT85" s="80"/>
      <c r="CU85" s="80"/>
      <c r="CV85" s="80"/>
      <c r="CW85" s="80"/>
      <c r="CX85" s="80"/>
      <c r="CY85" s="80"/>
      <c r="CZ85" s="80"/>
      <c r="DA85" s="81"/>
    </row>
    <row r="86" spans="1:105" s="82" customFormat="1" hidden="1" x14ac:dyDescent="0.25">
      <c r="A86" s="84" t="s">
        <v>44</v>
      </c>
      <c r="B86" s="106" t="s">
        <v>13</v>
      </c>
      <c r="C86" s="109"/>
      <c r="D86" s="101" t="e">
        <f>SUM(H86+L86+P86+#REF!+T86+X86+AR86+#REF!+#REF!+AV86+AZ86)</f>
        <v>#REF!</v>
      </c>
      <c r="E86" s="107">
        <v>0</v>
      </c>
      <c r="F86" s="74">
        <v>0</v>
      </c>
      <c r="G86" s="74">
        <v>0</v>
      </c>
      <c r="H86" s="211">
        <f t="shared" si="21"/>
        <v>0</v>
      </c>
      <c r="I86" s="73"/>
      <c r="J86" s="74"/>
      <c r="K86" s="74"/>
      <c r="L86" s="215">
        <f t="shared" si="22"/>
        <v>0</v>
      </c>
      <c r="M86" s="73">
        <v>1</v>
      </c>
      <c r="N86" s="74">
        <v>26</v>
      </c>
      <c r="O86" s="74">
        <v>3</v>
      </c>
      <c r="P86" s="211">
        <f t="shared" si="23"/>
        <v>29</v>
      </c>
      <c r="Q86" s="73"/>
      <c r="R86" s="74"/>
      <c r="S86" s="74"/>
      <c r="T86" s="283">
        <f t="shared" si="28"/>
        <v>0</v>
      </c>
      <c r="U86" s="73"/>
      <c r="V86" s="74"/>
      <c r="W86" s="74"/>
      <c r="X86" s="211">
        <f t="shared" si="24"/>
        <v>0</v>
      </c>
      <c r="Y86" s="221"/>
      <c r="Z86" s="221"/>
      <c r="AA86" s="221"/>
      <c r="AB86" s="264">
        <f t="shared" ref="AB86:AB95" si="29">+Y86*Z86+AA86</f>
        <v>0</v>
      </c>
      <c r="AC86" s="221"/>
      <c r="AD86" s="221"/>
      <c r="AE86" s="221"/>
      <c r="AF86" s="221"/>
      <c r="AG86" s="221"/>
      <c r="AH86" s="221"/>
      <c r="AI86" s="221"/>
      <c r="AJ86" s="221"/>
      <c r="AK86" s="221"/>
      <c r="AL86" s="221"/>
      <c r="AM86" s="221"/>
      <c r="AN86" s="221"/>
      <c r="AO86" s="73"/>
      <c r="AP86" s="74"/>
      <c r="AQ86" s="74"/>
      <c r="AR86" s="108">
        <f t="shared" si="25"/>
        <v>0</v>
      </c>
      <c r="AS86" s="73"/>
      <c r="AT86" s="74"/>
      <c r="AU86" s="74"/>
      <c r="AV86" s="108">
        <f t="shared" si="26"/>
        <v>0</v>
      </c>
      <c r="AW86" s="73"/>
      <c r="AX86" s="74"/>
      <c r="AY86" s="74"/>
      <c r="AZ86" s="108">
        <f t="shared" si="27"/>
        <v>0</v>
      </c>
      <c r="BA86" s="119"/>
      <c r="BD86" s="120"/>
      <c r="BE86" s="80"/>
      <c r="BF86" s="80"/>
      <c r="BG86" s="80"/>
      <c r="BH86" s="80"/>
      <c r="BI86" s="80"/>
      <c r="BJ86" s="80"/>
      <c r="BK86" s="80"/>
      <c r="BL86" s="80"/>
      <c r="BM86" s="80"/>
      <c r="BN86" s="80"/>
      <c r="BO86" s="80"/>
      <c r="BP86" s="80"/>
      <c r="BQ86" s="80"/>
      <c r="BR86" s="80"/>
      <c r="BS86" s="80"/>
      <c r="BT86" s="80"/>
      <c r="BU86" s="80"/>
      <c r="BV86" s="80"/>
      <c r="BW86" s="80"/>
      <c r="BX86" s="80"/>
      <c r="BY86" s="80"/>
      <c r="BZ86" s="80"/>
      <c r="CA86" s="80"/>
      <c r="CB86" s="80"/>
      <c r="CC86" s="80"/>
      <c r="CD86" s="80"/>
      <c r="CE86" s="80"/>
      <c r="CF86" s="80"/>
      <c r="CG86" s="80"/>
      <c r="CH86" s="80"/>
      <c r="CI86" s="80"/>
      <c r="CJ86" s="80"/>
      <c r="CK86" s="80"/>
      <c r="CL86" s="80"/>
      <c r="CM86" s="80"/>
      <c r="CN86" s="80"/>
      <c r="CO86" s="80"/>
      <c r="CP86" s="80"/>
      <c r="CQ86" s="80"/>
      <c r="CR86" s="80"/>
      <c r="CS86" s="80"/>
      <c r="CT86" s="80"/>
      <c r="CU86" s="80"/>
      <c r="CV86" s="80"/>
      <c r="CW86" s="80"/>
      <c r="CX86" s="80"/>
      <c r="CY86" s="80"/>
      <c r="CZ86" s="80"/>
      <c r="DA86" s="81"/>
    </row>
    <row r="87" spans="1:105" s="82" customFormat="1" hidden="1" x14ac:dyDescent="0.25">
      <c r="A87" s="84" t="s">
        <v>44</v>
      </c>
      <c r="B87" s="106" t="s">
        <v>10</v>
      </c>
      <c r="C87" s="78">
        <v>2003</v>
      </c>
      <c r="D87" s="101" t="e">
        <f>SUM(H87+L87+P87+#REF!+T87+X87+AR87+#REF!+#REF!+AV87+AZ87)</f>
        <v>#REF!</v>
      </c>
      <c r="E87" s="107">
        <v>0</v>
      </c>
      <c r="F87" s="74">
        <v>0</v>
      </c>
      <c r="G87" s="74">
        <v>0</v>
      </c>
      <c r="H87" s="211">
        <f t="shared" si="21"/>
        <v>0</v>
      </c>
      <c r="I87" s="73">
        <v>0</v>
      </c>
      <c r="J87" s="74">
        <v>0</v>
      </c>
      <c r="K87" s="74">
        <v>0</v>
      </c>
      <c r="L87" s="215">
        <f t="shared" si="22"/>
        <v>0</v>
      </c>
      <c r="M87" s="73"/>
      <c r="N87" s="74"/>
      <c r="O87" s="74"/>
      <c r="P87" s="211">
        <f t="shared" si="23"/>
        <v>0</v>
      </c>
      <c r="Q87" s="73"/>
      <c r="R87" s="74"/>
      <c r="S87" s="74"/>
      <c r="T87" s="283">
        <f t="shared" si="28"/>
        <v>0</v>
      </c>
      <c r="U87" s="73">
        <v>1</v>
      </c>
      <c r="V87" s="74">
        <v>0</v>
      </c>
      <c r="W87" s="74">
        <v>0</v>
      </c>
      <c r="X87" s="211">
        <f t="shared" si="24"/>
        <v>0</v>
      </c>
      <c r="Y87" s="221"/>
      <c r="Z87" s="221"/>
      <c r="AA87" s="221"/>
      <c r="AB87" s="264">
        <f t="shared" si="29"/>
        <v>0</v>
      </c>
      <c r="AC87" s="221"/>
      <c r="AD87" s="221"/>
      <c r="AE87" s="221"/>
      <c r="AF87" s="221"/>
      <c r="AG87" s="221"/>
      <c r="AH87" s="221"/>
      <c r="AI87" s="221"/>
      <c r="AJ87" s="221"/>
      <c r="AK87" s="221"/>
      <c r="AL87" s="221"/>
      <c r="AM87" s="221"/>
      <c r="AN87" s="221"/>
      <c r="AO87" s="73"/>
      <c r="AP87" s="74"/>
      <c r="AQ87" s="74"/>
      <c r="AR87" s="108">
        <f t="shared" si="25"/>
        <v>0</v>
      </c>
      <c r="AS87" s="73"/>
      <c r="AT87" s="74"/>
      <c r="AU87" s="74"/>
      <c r="AV87" s="108">
        <f t="shared" si="26"/>
        <v>0</v>
      </c>
      <c r="AW87" s="73"/>
      <c r="AX87" s="74"/>
      <c r="AY87" s="74"/>
      <c r="AZ87" s="108">
        <f t="shared" si="27"/>
        <v>0</v>
      </c>
      <c r="BA87" s="119"/>
      <c r="BD87" s="120"/>
      <c r="BE87" s="80"/>
      <c r="BF87" s="80"/>
      <c r="BG87" s="80"/>
      <c r="BH87" s="80"/>
      <c r="BI87" s="80"/>
      <c r="BJ87" s="80"/>
      <c r="BK87" s="80"/>
      <c r="BL87" s="80"/>
      <c r="BM87" s="80"/>
      <c r="BN87" s="80"/>
      <c r="BO87" s="80"/>
      <c r="BP87" s="80"/>
      <c r="BQ87" s="80"/>
      <c r="BR87" s="80"/>
      <c r="BS87" s="80"/>
      <c r="BT87" s="80"/>
      <c r="BU87" s="80"/>
      <c r="BV87" s="80"/>
      <c r="BW87" s="80"/>
      <c r="BX87" s="80"/>
      <c r="BY87" s="80"/>
      <c r="BZ87" s="80"/>
      <c r="CA87" s="80"/>
      <c r="CB87" s="80"/>
      <c r="CC87" s="80"/>
      <c r="CD87" s="80"/>
      <c r="CE87" s="80"/>
      <c r="CF87" s="80"/>
      <c r="CG87" s="80"/>
      <c r="CH87" s="80"/>
      <c r="CI87" s="80"/>
      <c r="CJ87" s="80"/>
      <c r="CK87" s="80"/>
      <c r="CL87" s="80"/>
      <c r="CM87" s="80"/>
      <c r="CN87" s="80"/>
      <c r="CO87" s="80"/>
      <c r="CP87" s="80"/>
      <c r="CQ87" s="80"/>
      <c r="CR87" s="80"/>
      <c r="CS87" s="80"/>
      <c r="CT87" s="80"/>
      <c r="CU87" s="80"/>
      <c r="CV87" s="80"/>
      <c r="CW87" s="80"/>
      <c r="CX87" s="80"/>
      <c r="CY87" s="80"/>
      <c r="CZ87" s="80"/>
      <c r="DA87" s="81"/>
    </row>
    <row r="88" spans="1:105" s="82" customFormat="1" hidden="1" x14ac:dyDescent="0.25">
      <c r="A88" s="110" t="s">
        <v>44</v>
      </c>
      <c r="B88" s="106" t="s">
        <v>15</v>
      </c>
      <c r="C88" s="109"/>
      <c r="D88" s="101" t="e">
        <f>SUM(H88+L88+P88+#REF!+T88+X88+AR88+#REF!+#REF!+AV88+AZ88)</f>
        <v>#REF!</v>
      </c>
      <c r="E88" s="107"/>
      <c r="F88" s="74"/>
      <c r="G88" s="74"/>
      <c r="H88" s="211">
        <f t="shared" si="21"/>
        <v>0</v>
      </c>
      <c r="I88" s="73">
        <v>1</v>
      </c>
      <c r="J88" s="74">
        <v>24</v>
      </c>
      <c r="K88" s="74">
        <v>2</v>
      </c>
      <c r="L88" s="215">
        <f t="shared" si="22"/>
        <v>26</v>
      </c>
      <c r="M88" s="73"/>
      <c r="N88" s="74"/>
      <c r="O88" s="74"/>
      <c r="P88" s="211">
        <f t="shared" si="23"/>
        <v>0</v>
      </c>
      <c r="Q88" s="73"/>
      <c r="R88" s="74"/>
      <c r="S88" s="74"/>
      <c r="T88" s="283">
        <f t="shared" si="28"/>
        <v>0</v>
      </c>
      <c r="U88" s="73"/>
      <c r="V88" s="74"/>
      <c r="W88" s="74"/>
      <c r="X88" s="211">
        <f t="shared" si="24"/>
        <v>0</v>
      </c>
      <c r="Y88" s="221"/>
      <c r="Z88" s="221"/>
      <c r="AA88" s="221"/>
      <c r="AB88" s="264">
        <f t="shared" si="29"/>
        <v>0</v>
      </c>
      <c r="AC88" s="221"/>
      <c r="AD88" s="221"/>
      <c r="AE88" s="221"/>
      <c r="AF88" s="221"/>
      <c r="AG88" s="221"/>
      <c r="AH88" s="221"/>
      <c r="AI88" s="221"/>
      <c r="AJ88" s="221"/>
      <c r="AK88" s="221"/>
      <c r="AL88" s="221"/>
      <c r="AM88" s="221"/>
      <c r="AN88" s="221"/>
      <c r="AO88" s="73"/>
      <c r="AP88" s="74"/>
      <c r="AQ88" s="74"/>
      <c r="AR88" s="108">
        <f t="shared" si="25"/>
        <v>0</v>
      </c>
      <c r="AS88" s="73"/>
      <c r="AT88" s="74"/>
      <c r="AU88" s="74"/>
      <c r="AV88" s="108">
        <f t="shared" si="26"/>
        <v>0</v>
      </c>
      <c r="AW88" s="73"/>
      <c r="AX88" s="74"/>
      <c r="AY88" s="74"/>
      <c r="AZ88" s="108">
        <f t="shared" si="27"/>
        <v>0</v>
      </c>
      <c r="BA88" s="119"/>
      <c r="BD88" s="120"/>
      <c r="BE88" s="80"/>
      <c r="BF88" s="80"/>
      <c r="BG88" s="80"/>
      <c r="BH88" s="80"/>
      <c r="BI88" s="80"/>
      <c r="BJ88" s="80"/>
      <c r="BK88" s="80"/>
      <c r="BL88" s="80"/>
      <c r="BM88" s="80"/>
      <c r="BN88" s="80"/>
      <c r="BO88" s="80"/>
      <c r="BP88" s="80"/>
      <c r="BQ88" s="80"/>
      <c r="BR88" s="80"/>
      <c r="BS88" s="80"/>
      <c r="BT88" s="80"/>
      <c r="BU88" s="80"/>
      <c r="BV88" s="80"/>
      <c r="BW88" s="80"/>
      <c r="BX88" s="80"/>
      <c r="BY88" s="80"/>
      <c r="BZ88" s="80"/>
      <c r="CA88" s="80"/>
      <c r="CB88" s="80"/>
      <c r="CC88" s="80"/>
      <c r="CD88" s="80"/>
      <c r="CE88" s="80"/>
      <c r="CF88" s="80"/>
      <c r="CG88" s="80"/>
      <c r="CH88" s="80"/>
      <c r="CI88" s="80"/>
      <c r="CJ88" s="80"/>
      <c r="CK88" s="80"/>
      <c r="CL88" s="80"/>
      <c r="CM88" s="80"/>
      <c r="CN88" s="80"/>
      <c r="CO88" s="80"/>
      <c r="CP88" s="80"/>
      <c r="CQ88" s="80"/>
      <c r="CR88" s="80"/>
      <c r="CS88" s="80"/>
      <c r="CT88" s="80"/>
      <c r="CU88" s="80"/>
      <c r="CV88" s="80"/>
      <c r="CW88" s="80"/>
      <c r="CX88" s="80"/>
      <c r="CY88" s="80"/>
      <c r="CZ88" s="80"/>
      <c r="DA88" s="81"/>
    </row>
    <row r="89" spans="1:105" s="82" customFormat="1" hidden="1" x14ac:dyDescent="0.25">
      <c r="A89" s="110"/>
      <c r="B89" s="72" t="s">
        <v>62</v>
      </c>
      <c r="C89" s="109"/>
      <c r="D89" s="101" t="e">
        <f>SUM(H89+L89+P89+#REF!+T89+X89+AR89+#REF!+#REF!+AV89+AZ89)</f>
        <v>#REF!</v>
      </c>
      <c r="E89" s="107"/>
      <c r="F89" s="74"/>
      <c r="G89" s="74"/>
      <c r="H89" s="211">
        <f t="shared" si="21"/>
        <v>0</v>
      </c>
      <c r="I89" s="73">
        <v>1</v>
      </c>
      <c r="J89" s="74">
        <v>22</v>
      </c>
      <c r="K89" s="74">
        <v>2</v>
      </c>
      <c r="L89" s="215">
        <f t="shared" si="22"/>
        <v>24</v>
      </c>
      <c r="M89" s="73"/>
      <c r="N89" s="74"/>
      <c r="O89" s="74"/>
      <c r="P89" s="211">
        <f t="shared" si="23"/>
        <v>0</v>
      </c>
      <c r="Q89" s="73"/>
      <c r="R89" s="74"/>
      <c r="S89" s="74"/>
      <c r="T89" s="283">
        <f t="shared" si="28"/>
        <v>0</v>
      </c>
      <c r="U89" s="73"/>
      <c r="V89" s="74"/>
      <c r="W89" s="74"/>
      <c r="X89" s="211">
        <f t="shared" si="24"/>
        <v>0</v>
      </c>
      <c r="Y89" s="221"/>
      <c r="Z89" s="221"/>
      <c r="AA89" s="221"/>
      <c r="AB89" s="264">
        <f t="shared" si="29"/>
        <v>0</v>
      </c>
      <c r="AC89" s="221"/>
      <c r="AD89" s="221"/>
      <c r="AE89" s="221"/>
      <c r="AF89" s="221"/>
      <c r="AG89" s="221"/>
      <c r="AH89" s="221"/>
      <c r="AI89" s="221"/>
      <c r="AJ89" s="221"/>
      <c r="AK89" s="221"/>
      <c r="AL89" s="221"/>
      <c r="AM89" s="221"/>
      <c r="AN89" s="221"/>
      <c r="AO89" s="73"/>
      <c r="AP89" s="74"/>
      <c r="AQ89" s="74"/>
      <c r="AR89" s="108">
        <f t="shared" si="25"/>
        <v>0</v>
      </c>
      <c r="AS89" s="73"/>
      <c r="AT89" s="74"/>
      <c r="AU89" s="74"/>
      <c r="AV89" s="108">
        <f t="shared" si="26"/>
        <v>0</v>
      </c>
      <c r="AW89" s="73"/>
      <c r="AX89" s="74"/>
      <c r="AY89" s="74"/>
      <c r="AZ89" s="108">
        <f t="shared" si="27"/>
        <v>0</v>
      </c>
      <c r="BA89" s="119"/>
      <c r="BD89" s="120"/>
      <c r="BE89" s="80"/>
      <c r="BF89" s="80"/>
      <c r="BG89" s="80"/>
      <c r="BH89" s="80"/>
      <c r="BI89" s="80"/>
      <c r="BJ89" s="80"/>
      <c r="BK89" s="80"/>
      <c r="BL89" s="80"/>
      <c r="BM89" s="80"/>
      <c r="BN89" s="80"/>
      <c r="BO89" s="80"/>
      <c r="BP89" s="80"/>
      <c r="BQ89" s="80"/>
      <c r="BR89" s="80"/>
      <c r="BS89" s="80"/>
      <c r="BT89" s="80"/>
      <c r="BU89" s="80"/>
      <c r="BV89" s="80"/>
      <c r="BW89" s="80"/>
      <c r="BX89" s="80"/>
      <c r="BY89" s="80"/>
      <c r="BZ89" s="80"/>
      <c r="CA89" s="80"/>
      <c r="CB89" s="80"/>
      <c r="CC89" s="80"/>
      <c r="CD89" s="80"/>
      <c r="CE89" s="80"/>
      <c r="CF89" s="80"/>
      <c r="CG89" s="80"/>
      <c r="CH89" s="80"/>
      <c r="CI89" s="80"/>
      <c r="CJ89" s="80"/>
      <c r="CK89" s="80"/>
      <c r="CL89" s="80"/>
      <c r="CM89" s="80"/>
      <c r="CN89" s="80"/>
      <c r="CO89" s="80"/>
      <c r="CP89" s="80"/>
      <c r="CQ89" s="80"/>
      <c r="CR89" s="80"/>
      <c r="CS89" s="80"/>
      <c r="CT89" s="80"/>
      <c r="CU89" s="80"/>
      <c r="CV89" s="80"/>
      <c r="CW89" s="80"/>
      <c r="CX89" s="80"/>
      <c r="CY89" s="80"/>
      <c r="CZ89" s="80"/>
      <c r="DA89" s="81"/>
    </row>
    <row r="90" spans="1:105" s="82" customFormat="1" hidden="1" x14ac:dyDescent="0.25">
      <c r="A90" s="110"/>
      <c r="B90" s="72" t="s">
        <v>93</v>
      </c>
      <c r="C90" s="109"/>
      <c r="D90" s="101" t="e">
        <f>SUM(H90+L90+P90+#REF!+T90+X90+AR90+#REF!+#REF!+AV90+AZ90)</f>
        <v>#REF!</v>
      </c>
      <c r="E90" s="107"/>
      <c r="F90" s="74"/>
      <c r="G90" s="74"/>
      <c r="H90" s="211">
        <f t="shared" si="21"/>
        <v>0</v>
      </c>
      <c r="I90" s="73"/>
      <c r="J90" s="74"/>
      <c r="K90" s="74"/>
      <c r="L90" s="215">
        <f t="shared" si="22"/>
        <v>0</v>
      </c>
      <c r="M90" s="73"/>
      <c r="N90" s="74"/>
      <c r="O90" s="74"/>
      <c r="P90" s="211">
        <f t="shared" si="23"/>
        <v>0</v>
      </c>
      <c r="Q90" s="73"/>
      <c r="R90" s="74"/>
      <c r="S90" s="74"/>
      <c r="T90" s="283">
        <f t="shared" si="28"/>
        <v>0</v>
      </c>
      <c r="U90" s="73">
        <v>1</v>
      </c>
      <c r="V90" s="74">
        <v>16</v>
      </c>
      <c r="W90" s="74">
        <v>0</v>
      </c>
      <c r="X90" s="211">
        <f t="shared" si="24"/>
        <v>16</v>
      </c>
      <c r="Y90" s="221"/>
      <c r="Z90" s="221"/>
      <c r="AA90" s="221"/>
      <c r="AB90" s="264">
        <f t="shared" si="29"/>
        <v>0</v>
      </c>
      <c r="AC90" s="221"/>
      <c r="AD90" s="221"/>
      <c r="AE90" s="221"/>
      <c r="AF90" s="221"/>
      <c r="AG90" s="221"/>
      <c r="AH90" s="221"/>
      <c r="AI90" s="221"/>
      <c r="AJ90" s="221"/>
      <c r="AK90" s="221"/>
      <c r="AL90" s="221"/>
      <c r="AM90" s="221"/>
      <c r="AN90" s="221"/>
      <c r="AO90" s="73"/>
      <c r="AP90" s="74"/>
      <c r="AQ90" s="74"/>
      <c r="AR90" s="108">
        <f t="shared" si="25"/>
        <v>0</v>
      </c>
      <c r="AS90" s="73"/>
      <c r="AT90" s="74"/>
      <c r="AU90" s="74"/>
      <c r="AV90" s="108">
        <f t="shared" si="26"/>
        <v>0</v>
      </c>
      <c r="AW90" s="73"/>
      <c r="AX90" s="74"/>
      <c r="AY90" s="74"/>
      <c r="AZ90" s="108">
        <f t="shared" si="27"/>
        <v>0</v>
      </c>
      <c r="BA90" s="119"/>
      <c r="BD90" s="120"/>
      <c r="BE90" s="80"/>
      <c r="BF90" s="80"/>
      <c r="BG90" s="80"/>
      <c r="BH90" s="80"/>
      <c r="BI90" s="80"/>
      <c r="BJ90" s="80"/>
      <c r="BK90" s="80"/>
      <c r="BL90" s="80"/>
      <c r="BM90" s="80"/>
      <c r="BN90" s="80"/>
      <c r="BO90" s="80"/>
      <c r="BP90" s="80"/>
      <c r="BQ90" s="80"/>
      <c r="BR90" s="80"/>
      <c r="BS90" s="80"/>
      <c r="BT90" s="80"/>
      <c r="BU90" s="80"/>
      <c r="BV90" s="80"/>
      <c r="BW90" s="80"/>
      <c r="BX90" s="80"/>
      <c r="BY90" s="80"/>
      <c r="BZ90" s="80"/>
      <c r="CA90" s="80"/>
      <c r="CB90" s="80"/>
      <c r="CC90" s="80"/>
      <c r="CD90" s="80"/>
      <c r="CE90" s="80"/>
      <c r="CF90" s="80"/>
      <c r="CG90" s="80"/>
      <c r="CH90" s="80"/>
      <c r="CI90" s="80"/>
      <c r="CJ90" s="80"/>
      <c r="CK90" s="80"/>
      <c r="CL90" s="80"/>
      <c r="CM90" s="80"/>
      <c r="CN90" s="80"/>
      <c r="CO90" s="80"/>
      <c r="CP90" s="80"/>
      <c r="CQ90" s="80"/>
      <c r="CR90" s="80"/>
      <c r="CS90" s="80"/>
      <c r="CT90" s="80"/>
      <c r="CU90" s="80"/>
      <c r="CV90" s="80"/>
      <c r="CW90" s="80"/>
      <c r="CX90" s="80"/>
      <c r="CY90" s="80"/>
      <c r="CZ90" s="80"/>
      <c r="DA90" s="81"/>
    </row>
    <row r="91" spans="1:105" s="82" customFormat="1" hidden="1" x14ac:dyDescent="0.25">
      <c r="A91" s="110" t="s">
        <v>44</v>
      </c>
      <c r="B91" s="106" t="s">
        <v>74</v>
      </c>
      <c r="C91" s="109"/>
      <c r="D91" s="101" t="e">
        <f>SUM(H91+L91+P91+#REF!+T91+X91+AR91+#REF!+#REF!+AV91+AZ91)</f>
        <v>#REF!</v>
      </c>
      <c r="E91" s="107"/>
      <c r="F91" s="74"/>
      <c r="G91" s="74"/>
      <c r="H91" s="211">
        <f t="shared" si="21"/>
        <v>0</v>
      </c>
      <c r="I91" s="73"/>
      <c r="J91" s="74"/>
      <c r="K91" s="74"/>
      <c r="L91" s="215">
        <f t="shared" si="22"/>
        <v>0</v>
      </c>
      <c r="M91" s="73">
        <v>1</v>
      </c>
      <c r="N91" s="74">
        <v>0</v>
      </c>
      <c r="O91" s="74">
        <v>0</v>
      </c>
      <c r="P91" s="211">
        <f t="shared" si="23"/>
        <v>0</v>
      </c>
      <c r="Q91" s="73">
        <v>0.5</v>
      </c>
      <c r="R91" s="74">
        <v>25</v>
      </c>
      <c r="S91" s="74">
        <v>0</v>
      </c>
      <c r="T91" s="283">
        <f t="shared" si="28"/>
        <v>12.5</v>
      </c>
      <c r="U91" s="73"/>
      <c r="V91" s="74"/>
      <c r="W91" s="74"/>
      <c r="X91" s="211">
        <f t="shared" si="24"/>
        <v>0</v>
      </c>
      <c r="Y91" s="221"/>
      <c r="Z91" s="221"/>
      <c r="AA91" s="221"/>
      <c r="AB91" s="264">
        <f t="shared" si="29"/>
        <v>0</v>
      </c>
      <c r="AC91" s="221"/>
      <c r="AD91" s="221"/>
      <c r="AE91" s="221"/>
      <c r="AF91" s="221"/>
      <c r="AG91" s="221"/>
      <c r="AH91" s="221"/>
      <c r="AI91" s="221"/>
      <c r="AJ91" s="221"/>
      <c r="AK91" s="221"/>
      <c r="AL91" s="221"/>
      <c r="AM91" s="221"/>
      <c r="AN91" s="221"/>
      <c r="AO91" s="73"/>
      <c r="AP91" s="74"/>
      <c r="AQ91" s="74"/>
      <c r="AR91" s="108">
        <f t="shared" si="25"/>
        <v>0</v>
      </c>
      <c r="AS91" s="73"/>
      <c r="AT91" s="74"/>
      <c r="AU91" s="74"/>
      <c r="AV91" s="108">
        <f t="shared" si="26"/>
        <v>0</v>
      </c>
      <c r="AW91" s="73"/>
      <c r="AX91" s="74"/>
      <c r="AY91" s="74"/>
      <c r="AZ91" s="108">
        <f t="shared" si="27"/>
        <v>0</v>
      </c>
      <c r="BA91" s="119"/>
      <c r="BD91" s="120"/>
      <c r="BE91" s="80"/>
      <c r="BF91" s="80"/>
      <c r="BG91" s="80"/>
      <c r="BH91" s="80"/>
      <c r="BI91" s="80"/>
      <c r="BJ91" s="80"/>
      <c r="BK91" s="80"/>
      <c r="BL91" s="80"/>
      <c r="BM91" s="111"/>
      <c r="BN91" s="80"/>
      <c r="BO91" s="80"/>
      <c r="BP91" s="80"/>
      <c r="BQ91" s="80"/>
      <c r="BR91" s="80"/>
      <c r="BS91" s="80"/>
      <c r="BT91" s="80"/>
      <c r="BU91" s="80"/>
      <c r="BV91" s="80"/>
      <c r="BW91" s="80"/>
      <c r="BX91" s="80"/>
      <c r="BY91" s="80"/>
      <c r="BZ91" s="80"/>
      <c r="CA91" s="80"/>
      <c r="CB91" s="80"/>
      <c r="CC91" s="80"/>
      <c r="CD91" s="80"/>
      <c r="CE91" s="80"/>
      <c r="CF91" s="80"/>
      <c r="CG91" s="80"/>
      <c r="CH91" s="80"/>
      <c r="CI91" s="80"/>
      <c r="CJ91" s="80"/>
      <c r="CK91" s="80"/>
      <c r="CL91" s="80"/>
      <c r="CM91" s="80"/>
      <c r="CN91" s="80"/>
      <c r="CO91" s="80"/>
      <c r="CP91" s="80"/>
      <c r="CQ91" s="80"/>
      <c r="CR91" s="80"/>
      <c r="CS91" s="80"/>
      <c r="CT91" s="80"/>
      <c r="CU91" s="80"/>
      <c r="CV91" s="80"/>
      <c r="CW91" s="80"/>
      <c r="CX91" s="80"/>
      <c r="CY91" s="80"/>
      <c r="CZ91" s="80"/>
      <c r="DA91" s="81"/>
    </row>
    <row r="92" spans="1:105" s="82" customFormat="1" hidden="1" x14ac:dyDescent="0.25">
      <c r="A92" s="110" t="s">
        <v>44</v>
      </c>
      <c r="B92" s="72" t="s">
        <v>63</v>
      </c>
      <c r="C92" s="109"/>
      <c r="D92" s="101" t="e">
        <f>SUM(H92+L92+P92+#REF!+T92+X92+AR92+#REF!+#REF!+AV92+AZ92)</f>
        <v>#REF!</v>
      </c>
      <c r="E92" s="107"/>
      <c r="F92" s="74"/>
      <c r="G92" s="74"/>
      <c r="H92" s="211">
        <f t="shared" si="21"/>
        <v>0</v>
      </c>
      <c r="I92" s="73">
        <v>0.5</v>
      </c>
      <c r="J92" s="74">
        <v>14</v>
      </c>
      <c r="K92" s="74">
        <v>0</v>
      </c>
      <c r="L92" s="215">
        <f t="shared" si="22"/>
        <v>7</v>
      </c>
      <c r="M92" s="73"/>
      <c r="N92" s="74"/>
      <c r="O92" s="74"/>
      <c r="P92" s="211">
        <f t="shared" si="23"/>
        <v>0</v>
      </c>
      <c r="Q92" s="73"/>
      <c r="R92" s="74"/>
      <c r="S92" s="74"/>
      <c r="T92" s="283">
        <f t="shared" si="28"/>
        <v>0</v>
      </c>
      <c r="U92" s="73"/>
      <c r="V92" s="74"/>
      <c r="W92" s="74"/>
      <c r="X92" s="211">
        <f t="shared" si="24"/>
        <v>0</v>
      </c>
      <c r="Y92" s="221"/>
      <c r="Z92" s="221"/>
      <c r="AA92" s="221"/>
      <c r="AB92" s="264">
        <f t="shared" si="29"/>
        <v>0</v>
      </c>
      <c r="AC92" s="221"/>
      <c r="AD92" s="221"/>
      <c r="AE92" s="221"/>
      <c r="AF92" s="221"/>
      <c r="AG92" s="221"/>
      <c r="AH92" s="221"/>
      <c r="AI92" s="221"/>
      <c r="AJ92" s="221"/>
      <c r="AK92" s="221"/>
      <c r="AL92" s="221"/>
      <c r="AM92" s="221"/>
      <c r="AN92" s="221"/>
      <c r="AO92" s="73"/>
      <c r="AP92" s="74"/>
      <c r="AQ92" s="74"/>
      <c r="AR92" s="108">
        <f t="shared" si="25"/>
        <v>0</v>
      </c>
      <c r="AS92" s="73"/>
      <c r="AT92" s="74"/>
      <c r="AU92" s="74"/>
      <c r="AV92" s="108">
        <f t="shared" si="26"/>
        <v>0</v>
      </c>
      <c r="AW92" s="73"/>
      <c r="AX92" s="74"/>
      <c r="AY92" s="74"/>
      <c r="AZ92" s="108">
        <f t="shared" si="27"/>
        <v>0</v>
      </c>
      <c r="BA92" s="119"/>
      <c r="BD92" s="120"/>
      <c r="BE92" s="80"/>
      <c r="BF92" s="80"/>
      <c r="BG92" s="80"/>
      <c r="BH92" s="80"/>
      <c r="BI92" s="80"/>
      <c r="BJ92" s="80"/>
      <c r="BK92" s="80"/>
      <c r="BL92" s="80"/>
      <c r="BM92" s="111"/>
      <c r="BN92" s="80"/>
      <c r="BO92" s="80"/>
      <c r="BP92" s="80"/>
      <c r="BQ92" s="80"/>
      <c r="BR92" s="80"/>
      <c r="BS92" s="80"/>
      <c r="BT92" s="80"/>
      <c r="BU92" s="80"/>
      <c r="BV92" s="80"/>
      <c r="BW92" s="80"/>
      <c r="BX92" s="80"/>
      <c r="BY92" s="80"/>
      <c r="BZ92" s="80"/>
      <c r="CA92" s="80"/>
      <c r="CB92" s="80"/>
      <c r="CC92" s="80"/>
      <c r="CD92" s="80"/>
      <c r="CE92" s="80"/>
      <c r="CF92" s="80"/>
      <c r="CG92" s="80"/>
      <c r="CH92" s="80"/>
      <c r="CI92" s="80"/>
      <c r="CJ92" s="80"/>
      <c r="CK92" s="80"/>
      <c r="CL92" s="80"/>
      <c r="CM92" s="80"/>
      <c r="CN92" s="80"/>
      <c r="CO92" s="80"/>
      <c r="CP92" s="80"/>
      <c r="CQ92" s="80"/>
      <c r="CR92" s="80"/>
      <c r="CS92" s="80"/>
      <c r="CT92" s="80"/>
      <c r="CU92" s="80"/>
      <c r="CV92" s="80"/>
      <c r="CW92" s="80"/>
      <c r="CX92" s="80"/>
      <c r="CY92" s="80"/>
      <c r="CZ92" s="80"/>
      <c r="DA92" s="81"/>
    </row>
    <row r="93" spans="1:105" s="82" customFormat="1" hidden="1" x14ac:dyDescent="0.25">
      <c r="A93" s="110"/>
      <c r="B93" s="106" t="s">
        <v>5</v>
      </c>
      <c r="C93" s="109"/>
      <c r="D93" s="101" t="e">
        <f>SUM(H93+L93+P93+#REF!+T93+X93+AR93+#REF!+#REF!+AV93+AZ93)</f>
        <v>#REF!</v>
      </c>
      <c r="E93" s="107"/>
      <c r="F93" s="74"/>
      <c r="G93" s="74"/>
      <c r="H93" s="211">
        <f t="shared" si="21"/>
        <v>0</v>
      </c>
      <c r="I93" s="73"/>
      <c r="J93" s="74"/>
      <c r="K93" s="74"/>
      <c r="L93" s="215">
        <f t="shared" si="22"/>
        <v>0</v>
      </c>
      <c r="M93" s="73">
        <v>1</v>
      </c>
      <c r="N93" s="74">
        <v>0</v>
      </c>
      <c r="O93" s="74">
        <v>0</v>
      </c>
      <c r="P93" s="211">
        <f t="shared" si="23"/>
        <v>0</v>
      </c>
      <c r="Q93" s="73"/>
      <c r="R93" s="74"/>
      <c r="S93" s="74"/>
      <c r="T93" s="283">
        <f t="shared" si="28"/>
        <v>0</v>
      </c>
      <c r="U93" s="73"/>
      <c r="V93" s="74"/>
      <c r="W93" s="74"/>
      <c r="X93" s="211">
        <f t="shared" si="24"/>
        <v>0</v>
      </c>
      <c r="Y93" s="221"/>
      <c r="Z93" s="221"/>
      <c r="AA93" s="221"/>
      <c r="AB93" s="264">
        <f t="shared" si="29"/>
        <v>0</v>
      </c>
      <c r="AC93" s="221"/>
      <c r="AD93" s="221"/>
      <c r="AE93" s="221"/>
      <c r="AF93" s="221"/>
      <c r="AG93" s="221"/>
      <c r="AH93" s="221"/>
      <c r="AI93" s="221"/>
      <c r="AJ93" s="221"/>
      <c r="AK93" s="221"/>
      <c r="AL93" s="221"/>
      <c r="AM93" s="221"/>
      <c r="AN93" s="221"/>
      <c r="AO93" s="73"/>
      <c r="AP93" s="74"/>
      <c r="AQ93" s="74"/>
      <c r="AR93" s="108">
        <f t="shared" si="25"/>
        <v>0</v>
      </c>
      <c r="AS93" s="73"/>
      <c r="AT93" s="74"/>
      <c r="AU93" s="74"/>
      <c r="AV93" s="108">
        <f t="shared" si="26"/>
        <v>0</v>
      </c>
      <c r="AW93" s="73"/>
      <c r="AX93" s="74"/>
      <c r="AY93" s="74"/>
      <c r="AZ93" s="108">
        <f t="shared" si="27"/>
        <v>0</v>
      </c>
      <c r="BA93" s="119"/>
      <c r="BD93" s="120"/>
      <c r="BE93" s="80"/>
      <c r="BF93" s="80"/>
      <c r="BG93" s="80"/>
      <c r="BH93" s="80"/>
      <c r="BI93" s="80"/>
      <c r="BJ93" s="80"/>
      <c r="BK93" s="80"/>
      <c r="BL93" s="80"/>
      <c r="BM93" s="111"/>
      <c r="BN93" s="80"/>
      <c r="BO93" s="80"/>
      <c r="BP93" s="80"/>
      <c r="BQ93" s="80"/>
      <c r="BR93" s="80"/>
      <c r="BS93" s="80"/>
      <c r="BT93" s="80"/>
      <c r="BU93" s="80"/>
      <c r="BV93" s="80"/>
      <c r="BW93" s="80"/>
      <c r="BX93" s="80"/>
      <c r="BY93" s="80"/>
      <c r="BZ93" s="80"/>
      <c r="CA93" s="80"/>
      <c r="CB93" s="80"/>
      <c r="CC93" s="80"/>
      <c r="CD93" s="80"/>
      <c r="CE93" s="80"/>
      <c r="CF93" s="80"/>
      <c r="CG93" s="80"/>
      <c r="CH93" s="80"/>
      <c r="CI93" s="80"/>
      <c r="CJ93" s="80"/>
      <c r="CK93" s="80"/>
      <c r="CL93" s="80"/>
      <c r="CM93" s="80"/>
      <c r="CN93" s="80"/>
      <c r="CO93" s="80"/>
      <c r="CP93" s="80"/>
      <c r="CQ93" s="80"/>
      <c r="CR93" s="80"/>
      <c r="CS93" s="80"/>
      <c r="CT93" s="80"/>
      <c r="CU93" s="80"/>
      <c r="CV93" s="80"/>
      <c r="CW93" s="80"/>
      <c r="CX93" s="80"/>
      <c r="CY93" s="80"/>
      <c r="CZ93" s="80"/>
      <c r="DA93" s="81"/>
    </row>
    <row r="94" spans="1:105" s="82" customFormat="1" hidden="1" x14ac:dyDescent="0.25">
      <c r="A94" s="110"/>
      <c r="B94" s="106" t="s">
        <v>75</v>
      </c>
      <c r="C94" s="109"/>
      <c r="D94" s="101" t="e">
        <f>SUM(H94+L94+P94+#REF!+T94+X94+AR94+#REF!+#REF!+AV94+AZ94)</f>
        <v>#REF!</v>
      </c>
      <c r="E94" s="107"/>
      <c r="F94" s="74"/>
      <c r="G94" s="74"/>
      <c r="H94" s="211">
        <f t="shared" si="21"/>
        <v>0</v>
      </c>
      <c r="I94" s="73"/>
      <c r="J94" s="74"/>
      <c r="K94" s="74"/>
      <c r="L94" s="215">
        <f t="shared" si="22"/>
        <v>0</v>
      </c>
      <c r="M94" s="73">
        <v>1</v>
      </c>
      <c r="N94" s="74">
        <v>0</v>
      </c>
      <c r="O94" s="74">
        <v>0</v>
      </c>
      <c r="P94" s="211">
        <f t="shared" si="23"/>
        <v>0</v>
      </c>
      <c r="Q94" s="73"/>
      <c r="R94" s="74"/>
      <c r="S94" s="74"/>
      <c r="T94" s="283">
        <f t="shared" si="28"/>
        <v>0</v>
      </c>
      <c r="U94" s="73"/>
      <c r="V94" s="74"/>
      <c r="W94" s="74"/>
      <c r="X94" s="211">
        <f t="shared" si="24"/>
        <v>0</v>
      </c>
      <c r="Y94" s="221"/>
      <c r="Z94" s="221"/>
      <c r="AA94" s="221"/>
      <c r="AB94" s="264">
        <f t="shared" si="29"/>
        <v>0</v>
      </c>
      <c r="AC94" s="221"/>
      <c r="AD94" s="221"/>
      <c r="AE94" s="221"/>
      <c r="AF94" s="221"/>
      <c r="AG94" s="221"/>
      <c r="AH94" s="221"/>
      <c r="AI94" s="221"/>
      <c r="AJ94" s="221"/>
      <c r="AK94" s="221"/>
      <c r="AL94" s="221"/>
      <c r="AM94" s="221"/>
      <c r="AN94" s="221"/>
      <c r="AO94" s="73"/>
      <c r="AP94" s="74"/>
      <c r="AQ94" s="74"/>
      <c r="AR94" s="108">
        <f t="shared" si="25"/>
        <v>0</v>
      </c>
      <c r="AS94" s="73"/>
      <c r="AT94" s="74"/>
      <c r="AU94" s="74"/>
      <c r="AV94" s="108">
        <f t="shared" si="26"/>
        <v>0</v>
      </c>
      <c r="AW94" s="73"/>
      <c r="AX94" s="74"/>
      <c r="AY94" s="74"/>
      <c r="AZ94" s="108">
        <f t="shared" si="27"/>
        <v>0</v>
      </c>
      <c r="BA94" s="119"/>
      <c r="BD94" s="120"/>
      <c r="BE94" s="80"/>
      <c r="BF94" s="80"/>
      <c r="BG94" s="80"/>
      <c r="BH94" s="80"/>
      <c r="BI94" s="80"/>
      <c r="BJ94" s="80"/>
      <c r="BK94" s="80"/>
      <c r="BL94" s="80"/>
      <c r="BM94" s="111"/>
      <c r="BN94" s="80"/>
      <c r="BO94" s="80"/>
      <c r="BP94" s="80"/>
      <c r="BQ94" s="80"/>
      <c r="BR94" s="80"/>
      <c r="BS94" s="80"/>
      <c r="BT94" s="80"/>
      <c r="BU94" s="80"/>
      <c r="BV94" s="80"/>
      <c r="BW94" s="80"/>
      <c r="BX94" s="80"/>
      <c r="BY94" s="80"/>
      <c r="BZ94" s="80"/>
      <c r="CA94" s="80"/>
      <c r="CB94" s="80"/>
      <c r="CC94" s="80"/>
      <c r="CD94" s="80"/>
      <c r="CE94" s="80"/>
      <c r="CF94" s="80"/>
      <c r="CG94" s="80"/>
      <c r="CH94" s="80"/>
      <c r="CI94" s="80"/>
      <c r="CJ94" s="80"/>
      <c r="CK94" s="80"/>
      <c r="CL94" s="80"/>
      <c r="CM94" s="80"/>
      <c r="CN94" s="80"/>
      <c r="CO94" s="80"/>
      <c r="CP94" s="80"/>
      <c r="CQ94" s="80"/>
      <c r="CR94" s="80"/>
      <c r="CS94" s="80"/>
      <c r="CT94" s="80"/>
      <c r="CU94" s="80"/>
      <c r="CV94" s="80"/>
      <c r="CW94" s="80"/>
      <c r="CX94" s="80"/>
      <c r="CY94" s="80"/>
      <c r="CZ94" s="80"/>
      <c r="DA94" s="81"/>
    </row>
    <row r="95" spans="1:105" s="82" customFormat="1" ht="16.5" hidden="1" thickBot="1" x14ac:dyDescent="0.3">
      <c r="A95" s="113" t="s">
        <v>44</v>
      </c>
      <c r="B95" s="91" t="s">
        <v>82</v>
      </c>
      <c r="C95" s="114"/>
      <c r="D95" s="101" t="e">
        <f>SUM(H95+L95+P95+#REF!+T95+X95+AR95+#REF!+#REF!+AV95+AZ95)</f>
        <v>#REF!</v>
      </c>
      <c r="E95" s="115"/>
      <c r="F95" s="94"/>
      <c r="G95" s="94"/>
      <c r="H95" s="216">
        <f t="shared" si="21"/>
        <v>0</v>
      </c>
      <c r="I95" s="93"/>
      <c r="J95" s="94"/>
      <c r="K95" s="94"/>
      <c r="L95" s="237">
        <f t="shared" si="22"/>
        <v>0</v>
      </c>
      <c r="M95" s="93"/>
      <c r="N95" s="94"/>
      <c r="O95" s="94"/>
      <c r="P95" s="216">
        <f t="shared" si="23"/>
        <v>0</v>
      </c>
      <c r="Q95" s="93">
        <v>0.5</v>
      </c>
      <c r="R95" s="94">
        <v>0</v>
      </c>
      <c r="S95" s="94">
        <v>0</v>
      </c>
      <c r="T95" s="283">
        <f t="shared" si="28"/>
        <v>0</v>
      </c>
      <c r="U95" s="93"/>
      <c r="V95" s="94"/>
      <c r="W95" s="94"/>
      <c r="X95" s="216">
        <f t="shared" si="24"/>
        <v>0</v>
      </c>
      <c r="Y95" s="224"/>
      <c r="Z95" s="224"/>
      <c r="AA95" s="224"/>
      <c r="AB95" s="264">
        <f t="shared" si="29"/>
        <v>0</v>
      </c>
      <c r="AC95" s="224"/>
      <c r="AD95" s="224"/>
      <c r="AE95" s="224"/>
      <c r="AF95" s="224"/>
      <c r="AG95" s="224"/>
      <c r="AH95" s="224"/>
      <c r="AI95" s="224"/>
      <c r="AJ95" s="224"/>
      <c r="AK95" s="224"/>
      <c r="AL95" s="224"/>
      <c r="AM95" s="224"/>
      <c r="AN95" s="224"/>
      <c r="AO95" s="93"/>
      <c r="AP95" s="94"/>
      <c r="AQ95" s="94"/>
      <c r="AR95" s="116">
        <f t="shared" si="25"/>
        <v>0</v>
      </c>
      <c r="AS95" s="93"/>
      <c r="AT95" s="94"/>
      <c r="AU95" s="94"/>
      <c r="AV95" s="116">
        <f t="shared" si="26"/>
        <v>0</v>
      </c>
      <c r="AW95" s="93"/>
      <c r="AX95" s="94"/>
      <c r="AY95" s="94"/>
      <c r="AZ95" s="116">
        <f t="shared" si="27"/>
        <v>0</v>
      </c>
      <c r="BA95" s="121"/>
      <c r="BB95" s="122"/>
      <c r="BC95" s="122"/>
      <c r="BD95" s="123"/>
      <c r="BE95" s="80"/>
      <c r="BF95" s="80"/>
      <c r="BG95" s="80"/>
      <c r="BH95" s="80"/>
      <c r="BI95" s="80"/>
      <c r="BJ95" s="80"/>
      <c r="BK95" s="80"/>
      <c r="BL95" s="80"/>
      <c r="BM95" s="80"/>
      <c r="BN95" s="80"/>
      <c r="BO95" s="80"/>
      <c r="BP95" s="80"/>
      <c r="BQ95" s="80"/>
      <c r="BR95" s="80"/>
      <c r="BS95" s="80"/>
      <c r="BT95" s="80"/>
      <c r="BU95" s="80"/>
      <c r="BV95" s="80"/>
      <c r="BW95" s="80"/>
      <c r="BX95" s="80"/>
      <c r="BY95" s="80"/>
      <c r="BZ95" s="80"/>
      <c r="CA95" s="80"/>
      <c r="CB95" s="80"/>
      <c r="CC95" s="80"/>
      <c r="CD95" s="80"/>
      <c r="CE95" s="80"/>
      <c r="CF95" s="80"/>
      <c r="CG95" s="80"/>
      <c r="CH95" s="80"/>
      <c r="CI95" s="80"/>
      <c r="CJ95" s="80"/>
      <c r="CK95" s="80"/>
      <c r="CL95" s="80"/>
      <c r="CM95" s="80"/>
      <c r="CN95" s="80"/>
      <c r="CO95" s="80"/>
      <c r="CP95" s="80"/>
      <c r="CQ95" s="80"/>
      <c r="CR95" s="80"/>
      <c r="CS95" s="80"/>
      <c r="CT95" s="80"/>
      <c r="CU95" s="80"/>
      <c r="CV95" s="80"/>
      <c r="CW95" s="80"/>
      <c r="CX95" s="80"/>
      <c r="CY95" s="80"/>
      <c r="CZ95" s="80"/>
      <c r="DA95" s="81"/>
    </row>
    <row r="96" spans="1:105" hidden="1" x14ac:dyDescent="0.25"/>
    <row r="97" spans="1:44" s="10" customFormat="1" ht="15.75" customHeight="1" x14ac:dyDescent="0.25">
      <c r="A97" s="29"/>
      <c r="B97" s="399"/>
      <c r="C97" s="399"/>
      <c r="D97" s="399"/>
      <c r="E97" s="399"/>
      <c r="F97" s="399"/>
      <c r="G97" s="399"/>
      <c r="H97" s="399"/>
      <c r="I97" s="399"/>
      <c r="J97" s="399"/>
      <c r="K97" s="399"/>
      <c r="L97" s="399"/>
      <c r="M97" s="399"/>
      <c r="N97" s="399"/>
      <c r="O97" s="399"/>
      <c r="P97" s="399"/>
      <c r="Q97" s="399"/>
      <c r="R97" s="399"/>
      <c r="S97" s="399"/>
      <c r="T97" s="399"/>
      <c r="U97" s="399"/>
      <c r="V97" s="399"/>
      <c r="W97" s="399"/>
      <c r="X97" s="399"/>
      <c r="Y97" s="399"/>
      <c r="Z97" s="399"/>
      <c r="AA97" s="399"/>
      <c r="AB97" s="399"/>
      <c r="AC97" s="399"/>
      <c r="AD97" s="399"/>
      <c r="AE97" s="399"/>
      <c r="AF97" s="399"/>
      <c r="AG97" s="399"/>
      <c r="AH97" s="399"/>
      <c r="AI97" s="399"/>
      <c r="AJ97" s="399"/>
      <c r="AK97" s="399"/>
      <c r="AL97" s="399"/>
      <c r="AM97" s="399"/>
      <c r="AN97" s="399"/>
      <c r="AO97" s="399"/>
      <c r="AP97" s="399"/>
      <c r="AQ97" s="399"/>
      <c r="AR97" s="399"/>
    </row>
    <row r="98" spans="1:44" s="10" customFormat="1" ht="15.75" customHeight="1" x14ac:dyDescent="0.25">
      <c r="A98" s="29"/>
      <c r="B98" s="399"/>
      <c r="C98" s="399"/>
      <c r="D98" s="399"/>
      <c r="E98" s="399"/>
      <c r="F98" s="399"/>
      <c r="G98" s="399"/>
      <c r="H98" s="399"/>
      <c r="I98" s="399"/>
      <c r="J98" s="399"/>
      <c r="K98" s="399"/>
      <c r="L98" s="399"/>
      <c r="M98" s="399"/>
      <c r="N98" s="399"/>
      <c r="O98" s="399"/>
      <c r="P98" s="399"/>
      <c r="Q98" s="399"/>
      <c r="R98" s="399"/>
      <c r="S98" s="399"/>
      <c r="T98" s="399"/>
      <c r="U98" s="399"/>
      <c r="V98" s="399"/>
      <c r="W98" s="399"/>
      <c r="X98" s="399"/>
      <c r="Y98" s="399"/>
      <c r="Z98" s="399"/>
      <c r="AA98" s="399"/>
      <c r="AB98" s="399"/>
      <c r="AC98" s="399"/>
      <c r="AD98" s="399"/>
      <c r="AE98" s="399"/>
      <c r="AF98" s="399"/>
      <c r="AG98" s="399"/>
      <c r="AH98" s="399"/>
      <c r="AI98" s="399"/>
      <c r="AJ98" s="399"/>
      <c r="AK98" s="399"/>
      <c r="AL98" s="399"/>
      <c r="AM98" s="399"/>
      <c r="AN98" s="399"/>
      <c r="AO98" s="399"/>
      <c r="AP98" s="399"/>
      <c r="AQ98" s="399"/>
      <c r="AR98" s="399"/>
    </row>
    <row r="99" spans="1:44" s="10" customFormat="1" ht="15.75" hidden="1" customHeight="1" x14ac:dyDescent="0.25">
      <c r="A99" s="29"/>
      <c r="B99" s="399"/>
      <c r="C99" s="399"/>
      <c r="D99" s="399"/>
      <c r="E99" s="399"/>
      <c r="F99" s="399"/>
      <c r="G99" s="399"/>
      <c r="H99" s="399"/>
      <c r="I99" s="399"/>
      <c r="J99" s="399"/>
      <c r="K99" s="399"/>
      <c r="L99" s="399"/>
      <c r="M99" s="399"/>
      <c r="N99" s="399"/>
      <c r="O99" s="399"/>
      <c r="P99" s="399"/>
      <c r="Q99" s="399"/>
      <c r="R99" s="399"/>
      <c r="S99" s="399"/>
      <c r="T99" s="399"/>
      <c r="U99" s="399"/>
      <c r="V99" s="399"/>
      <c r="W99" s="399"/>
      <c r="X99" s="399"/>
      <c r="Y99" s="399"/>
      <c r="Z99" s="399"/>
      <c r="AA99" s="399"/>
      <c r="AB99" s="399"/>
      <c r="AC99" s="399"/>
      <c r="AD99" s="399"/>
      <c r="AE99" s="399"/>
      <c r="AF99" s="399"/>
      <c r="AG99" s="399"/>
      <c r="AH99" s="399"/>
      <c r="AI99" s="399"/>
      <c r="AJ99" s="399"/>
      <c r="AK99" s="399"/>
      <c r="AL99" s="399"/>
      <c r="AM99" s="399"/>
      <c r="AN99" s="399"/>
      <c r="AO99" s="399"/>
      <c r="AP99" s="399"/>
      <c r="AQ99" s="399"/>
      <c r="AR99" s="399"/>
    </row>
    <row r="100" spans="1:44" s="10" customFormat="1" ht="15.75" hidden="1" customHeight="1" x14ac:dyDescent="0.25">
      <c r="A100" s="29"/>
      <c r="B100" s="399"/>
      <c r="C100" s="399"/>
      <c r="D100" s="399"/>
      <c r="E100" s="399"/>
      <c r="F100" s="399"/>
      <c r="G100" s="399"/>
      <c r="H100" s="399"/>
      <c r="I100" s="399"/>
      <c r="J100" s="399"/>
      <c r="K100" s="399"/>
      <c r="L100" s="399"/>
      <c r="M100" s="399"/>
      <c r="N100" s="399"/>
      <c r="O100" s="399"/>
      <c r="P100" s="399"/>
      <c r="Q100" s="399"/>
      <c r="R100" s="399"/>
      <c r="S100" s="399"/>
      <c r="T100" s="399"/>
      <c r="U100" s="399"/>
      <c r="V100" s="399"/>
      <c r="W100" s="399"/>
      <c r="X100" s="399"/>
      <c r="Y100" s="399"/>
      <c r="Z100" s="399"/>
      <c r="AA100" s="399"/>
      <c r="AB100" s="399"/>
      <c r="AC100" s="399"/>
      <c r="AD100" s="399"/>
      <c r="AE100" s="399"/>
      <c r="AF100" s="399"/>
      <c r="AG100" s="399"/>
      <c r="AH100" s="399"/>
      <c r="AI100" s="399"/>
      <c r="AJ100" s="399"/>
      <c r="AK100" s="399"/>
      <c r="AL100" s="399"/>
      <c r="AM100" s="399"/>
      <c r="AN100" s="399"/>
      <c r="AO100" s="399"/>
      <c r="AP100" s="399"/>
      <c r="AQ100" s="399"/>
      <c r="AR100" s="399"/>
    </row>
    <row r="101" spans="1:44" s="10" customFormat="1" hidden="1" x14ac:dyDescent="0.25">
      <c r="A101" s="29"/>
      <c r="B101" s="399"/>
      <c r="C101" s="399"/>
      <c r="D101" s="399"/>
      <c r="E101" s="399"/>
      <c r="F101" s="399"/>
      <c r="G101" s="399"/>
      <c r="H101" s="399"/>
      <c r="I101" s="399"/>
      <c r="J101" s="399"/>
      <c r="K101" s="399"/>
      <c r="L101" s="399"/>
      <c r="M101" s="399"/>
      <c r="N101" s="399"/>
      <c r="O101" s="399"/>
      <c r="P101" s="399"/>
      <c r="Q101" s="399"/>
      <c r="R101" s="399"/>
      <c r="S101" s="399"/>
      <c r="T101" s="399"/>
      <c r="U101" s="399"/>
      <c r="V101" s="399"/>
      <c r="W101" s="399"/>
      <c r="X101" s="399"/>
      <c r="Y101" s="399"/>
      <c r="Z101" s="399"/>
      <c r="AA101" s="399"/>
      <c r="AB101" s="399"/>
      <c r="AC101" s="399"/>
      <c r="AD101" s="399"/>
      <c r="AE101" s="399"/>
      <c r="AF101" s="399"/>
      <c r="AG101" s="399"/>
      <c r="AH101" s="399"/>
      <c r="AI101" s="399"/>
      <c r="AJ101" s="399"/>
      <c r="AK101" s="399"/>
      <c r="AL101" s="399"/>
      <c r="AM101" s="399"/>
      <c r="AN101" s="399"/>
      <c r="AO101" s="399"/>
      <c r="AP101" s="399"/>
      <c r="AQ101" s="399"/>
      <c r="AR101" s="399"/>
    </row>
    <row r="102" spans="1:44" s="10" customFormat="1" ht="15.95" hidden="1" customHeight="1" x14ac:dyDescent="0.25">
      <c r="A102" s="29"/>
      <c r="B102" s="392"/>
      <c r="C102" s="392"/>
      <c r="D102" s="392"/>
      <c r="E102" s="392"/>
      <c r="F102" s="392"/>
      <c r="G102" s="392"/>
      <c r="H102" s="392"/>
      <c r="I102" s="392"/>
      <c r="J102" s="392"/>
      <c r="K102" s="392"/>
      <c r="L102" s="392"/>
      <c r="M102" s="392"/>
      <c r="N102" s="392"/>
      <c r="O102" s="392"/>
      <c r="P102" s="392"/>
      <c r="Q102" s="392"/>
      <c r="R102" s="392"/>
      <c r="S102" s="392"/>
      <c r="T102" s="392"/>
      <c r="U102" s="392"/>
      <c r="V102" s="392"/>
      <c r="W102" s="392"/>
      <c r="X102" s="392"/>
      <c r="Y102" s="392"/>
      <c r="Z102" s="392"/>
      <c r="AA102" s="392"/>
      <c r="AB102" s="392"/>
      <c r="AC102" s="392"/>
      <c r="AD102" s="392"/>
      <c r="AE102" s="392"/>
      <c r="AF102" s="392"/>
      <c r="AG102" s="392"/>
      <c r="AH102" s="392"/>
      <c r="AI102" s="392"/>
      <c r="AJ102" s="392"/>
      <c r="AK102" s="392"/>
      <c r="AL102" s="392"/>
      <c r="AM102" s="392"/>
      <c r="AN102" s="392"/>
      <c r="AO102" s="392"/>
      <c r="AP102" s="392"/>
      <c r="AQ102" s="392"/>
      <c r="AR102" s="392"/>
    </row>
    <row r="103" spans="1:44" s="10" customFormat="1" ht="15.75" hidden="1" customHeight="1" x14ac:dyDescent="0.25">
      <c r="A103" s="29"/>
      <c r="B103" s="399"/>
      <c r="C103" s="399"/>
      <c r="D103" s="399"/>
      <c r="E103" s="399"/>
      <c r="F103" s="399"/>
      <c r="G103" s="399"/>
      <c r="H103" s="399"/>
      <c r="I103" s="399"/>
      <c r="J103" s="399"/>
      <c r="K103" s="399"/>
      <c r="L103" s="399"/>
      <c r="M103" s="399"/>
      <c r="N103" s="399"/>
      <c r="O103" s="399"/>
      <c r="P103" s="399"/>
      <c r="Q103" s="399"/>
      <c r="R103" s="399"/>
      <c r="S103" s="399"/>
      <c r="T103" s="399"/>
      <c r="U103" s="399"/>
      <c r="V103" s="399"/>
      <c r="W103" s="399"/>
      <c r="X103" s="399"/>
      <c r="Y103" s="399"/>
      <c r="Z103" s="399"/>
      <c r="AA103" s="399"/>
      <c r="AB103" s="399"/>
      <c r="AC103" s="399"/>
      <c r="AD103" s="399"/>
      <c r="AE103" s="399"/>
      <c r="AF103" s="399"/>
      <c r="AG103" s="399"/>
      <c r="AH103" s="399"/>
      <c r="AI103" s="399"/>
      <c r="AJ103" s="399"/>
      <c r="AK103" s="399"/>
      <c r="AL103" s="399"/>
      <c r="AM103" s="399"/>
      <c r="AN103" s="399"/>
      <c r="AO103" s="399"/>
      <c r="AP103" s="399"/>
      <c r="AQ103" s="399"/>
      <c r="AR103" s="399"/>
    </row>
    <row r="104" spans="1:44" s="10" customFormat="1" hidden="1" x14ac:dyDescent="0.25">
      <c r="A104" s="29"/>
      <c r="B104" s="399"/>
      <c r="C104" s="399"/>
      <c r="D104" s="399"/>
      <c r="E104" s="399"/>
      <c r="F104" s="399"/>
      <c r="G104" s="399"/>
      <c r="H104" s="399"/>
      <c r="I104" s="399"/>
      <c r="J104" s="399"/>
      <c r="K104" s="399"/>
      <c r="L104" s="399"/>
      <c r="M104" s="399"/>
      <c r="N104" s="399"/>
      <c r="O104" s="399"/>
      <c r="P104" s="399"/>
      <c r="Q104" s="399"/>
      <c r="R104" s="399"/>
      <c r="S104" s="399"/>
      <c r="T104" s="399"/>
      <c r="U104" s="399"/>
      <c r="V104" s="399"/>
      <c r="W104" s="399"/>
      <c r="X104" s="399"/>
      <c r="Y104" s="399"/>
      <c r="Z104" s="399"/>
      <c r="AA104" s="399"/>
      <c r="AB104" s="399"/>
      <c r="AC104" s="399"/>
      <c r="AD104" s="399"/>
      <c r="AE104" s="399"/>
      <c r="AF104" s="399"/>
      <c r="AG104" s="399"/>
      <c r="AH104" s="399"/>
      <c r="AI104" s="399"/>
      <c r="AJ104" s="399"/>
      <c r="AK104" s="399"/>
      <c r="AL104" s="399"/>
      <c r="AM104" s="399"/>
      <c r="AN104" s="399"/>
      <c r="AO104" s="399"/>
      <c r="AP104" s="399"/>
      <c r="AQ104" s="399"/>
      <c r="AR104" s="399"/>
    </row>
    <row r="105" spans="1:44" s="10" customFormat="1" hidden="1" x14ac:dyDescent="0.25">
      <c r="A105" s="29"/>
      <c r="B105" s="399"/>
      <c r="C105" s="399"/>
      <c r="D105" s="399"/>
      <c r="E105" s="399"/>
      <c r="F105" s="399"/>
      <c r="G105" s="399"/>
      <c r="H105" s="399"/>
      <c r="I105" s="399"/>
      <c r="J105" s="399"/>
      <c r="K105" s="399"/>
      <c r="L105" s="399"/>
      <c r="M105" s="399"/>
      <c r="N105" s="399"/>
      <c r="O105" s="399"/>
      <c r="P105" s="399"/>
      <c r="Q105" s="399"/>
      <c r="R105" s="399"/>
      <c r="S105" s="399"/>
      <c r="T105" s="399"/>
      <c r="U105" s="399"/>
      <c r="V105" s="399"/>
      <c r="W105" s="399"/>
      <c r="X105" s="399"/>
      <c r="Y105" s="399"/>
      <c r="Z105" s="399"/>
      <c r="AA105" s="399"/>
      <c r="AB105" s="399"/>
      <c r="AC105" s="399"/>
      <c r="AD105" s="399"/>
      <c r="AE105" s="399"/>
      <c r="AF105" s="399"/>
      <c r="AG105" s="399"/>
      <c r="AH105" s="399"/>
      <c r="AI105" s="399"/>
      <c r="AJ105" s="399"/>
      <c r="AK105" s="399"/>
      <c r="AL105" s="399"/>
      <c r="AM105" s="399"/>
      <c r="AN105" s="399"/>
      <c r="AO105" s="399"/>
      <c r="AP105" s="399"/>
      <c r="AQ105" s="399"/>
      <c r="AR105" s="399"/>
    </row>
    <row r="106" spans="1:44" s="10" customFormat="1" x14ac:dyDescent="0.25">
      <c r="A106" s="29"/>
      <c r="B106" s="399"/>
      <c r="C106" s="399"/>
      <c r="D106" s="399"/>
      <c r="E106" s="399"/>
      <c r="F106" s="399"/>
      <c r="G106" s="399"/>
      <c r="H106" s="399"/>
      <c r="I106" s="399"/>
      <c r="J106" s="399"/>
      <c r="K106" s="399"/>
      <c r="L106" s="399"/>
      <c r="M106" s="399"/>
      <c r="N106" s="399"/>
      <c r="O106" s="399"/>
      <c r="P106" s="399"/>
      <c r="Q106" s="399"/>
      <c r="R106" s="399"/>
      <c r="S106" s="399"/>
      <c r="T106" s="399"/>
      <c r="U106" s="399"/>
      <c r="V106" s="399"/>
      <c r="W106" s="399"/>
      <c r="X106" s="399"/>
      <c r="Y106" s="399"/>
      <c r="Z106" s="399"/>
      <c r="AA106" s="399"/>
      <c r="AB106" s="399"/>
      <c r="AC106" s="399"/>
      <c r="AD106" s="399"/>
      <c r="AE106" s="399"/>
      <c r="AF106" s="399"/>
      <c r="AG106" s="399"/>
      <c r="AH106" s="399"/>
      <c r="AI106" s="399"/>
      <c r="AJ106" s="399"/>
      <c r="AK106" s="399"/>
      <c r="AL106" s="399"/>
      <c r="AM106" s="399"/>
      <c r="AN106" s="399"/>
      <c r="AO106" s="399"/>
      <c r="AP106" s="399"/>
      <c r="AQ106" s="399"/>
      <c r="AR106" s="399"/>
    </row>
    <row r="107" spans="1:44" s="10" customFormat="1" x14ac:dyDescent="0.25">
      <c r="A107" s="29"/>
      <c r="B107" s="399"/>
      <c r="C107" s="399"/>
      <c r="D107" s="399"/>
      <c r="E107" s="399"/>
      <c r="F107" s="399"/>
      <c r="G107" s="399"/>
      <c r="H107" s="399"/>
      <c r="I107" s="399"/>
      <c r="J107" s="399"/>
      <c r="K107" s="399"/>
      <c r="L107" s="399"/>
      <c r="M107" s="399"/>
      <c r="N107" s="399"/>
      <c r="O107" s="399"/>
      <c r="P107" s="399"/>
      <c r="Q107" s="399"/>
      <c r="R107" s="399"/>
      <c r="S107" s="399"/>
      <c r="T107" s="399"/>
      <c r="U107" s="399"/>
      <c r="V107" s="399"/>
      <c r="W107" s="399"/>
      <c r="X107" s="399"/>
      <c r="Y107" s="399"/>
      <c r="Z107" s="399"/>
      <c r="AA107" s="399"/>
      <c r="AB107" s="399"/>
      <c r="AC107" s="399"/>
      <c r="AD107" s="399"/>
      <c r="AE107" s="399"/>
      <c r="AF107" s="399"/>
      <c r="AG107" s="399"/>
      <c r="AH107" s="399"/>
      <c r="AI107" s="399"/>
      <c r="AJ107" s="399"/>
      <c r="AK107" s="399"/>
      <c r="AL107" s="399"/>
      <c r="AM107" s="399"/>
      <c r="AN107" s="399"/>
      <c r="AO107" s="399"/>
      <c r="AP107" s="399"/>
      <c r="AQ107" s="399"/>
      <c r="AR107" s="399"/>
    </row>
    <row r="108" spans="1:44" s="10" customFormat="1" x14ac:dyDescent="0.25">
      <c r="B108" s="458"/>
      <c r="C108" s="458"/>
      <c r="D108" s="458"/>
      <c r="E108" s="458"/>
      <c r="F108" s="458"/>
      <c r="G108" s="458"/>
      <c r="H108" s="458"/>
      <c r="I108" s="458"/>
      <c r="J108" s="458"/>
      <c r="K108" s="458"/>
      <c r="L108" s="458"/>
      <c r="M108" s="458"/>
      <c r="N108" s="458"/>
      <c r="O108" s="458"/>
      <c r="P108" s="458"/>
      <c r="Q108" s="458"/>
      <c r="R108" s="458"/>
      <c r="S108" s="458"/>
      <c r="T108" s="458"/>
      <c r="U108" s="458"/>
      <c r="V108" s="458"/>
      <c r="W108" s="458"/>
      <c r="X108" s="458"/>
      <c r="Y108" s="458"/>
      <c r="Z108" s="458"/>
      <c r="AA108" s="458"/>
      <c r="AB108" s="458"/>
      <c r="AC108" s="458"/>
      <c r="AD108" s="458"/>
      <c r="AE108" s="458"/>
      <c r="AF108" s="458"/>
      <c r="AG108" s="458"/>
      <c r="AH108" s="458"/>
      <c r="AI108" s="458"/>
      <c r="AJ108" s="458"/>
      <c r="AK108" s="458"/>
      <c r="AL108" s="458"/>
      <c r="AM108" s="458"/>
      <c r="AN108" s="458"/>
      <c r="AO108" s="458"/>
      <c r="AP108" s="458"/>
      <c r="AQ108" s="458"/>
      <c r="AR108" s="458"/>
    </row>
    <row r="109" spans="1:44" s="10" customFormat="1" x14ac:dyDescent="0.25">
      <c r="B109" s="458"/>
      <c r="C109" s="458"/>
      <c r="D109" s="458"/>
      <c r="E109" s="458"/>
      <c r="F109" s="458"/>
      <c r="G109" s="458"/>
      <c r="H109" s="458"/>
      <c r="I109" s="458"/>
      <c r="J109" s="458"/>
      <c r="K109" s="458"/>
      <c r="L109" s="458"/>
      <c r="M109" s="458"/>
      <c r="N109" s="458"/>
      <c r="O109" s="458"/>
      <c r="P109" s="458"/>
      <c r="Q109" s="458"/>
      <c r="R109" s="458"/>
      <c r="S109" s="458"/>
      <c r="T109" s="458"/>
      <c r="U109" s="458"/>
      <c r="V109" s="458"/>
      <c r="W109" s="458"/>
      <c r="X109" s="458"/>
      <c r="Y109" s="458"/>
      <c r="Z109" s="458"/>
      <c r="AA109" s="458"/>
      <c r="AB109" s="458"/>
      <c r="AC109" s="458"/>
      <c r="AD109" s="458"/>
      <c r="AE109" s="458"/>
      <c r="AF109" s="458"/>
      <c r="AG109" s="458"/>
      <c r="AH109" s="458"/>
      <c r="AI109" s="458"/>
      <c r="AJ109" s="458"/>
      <c r="AK109" s="458"/>
      <c r="AL109" s="458"/>
      <c r="AM109" s="458"/>
      <c r="AN109" s="458"/>
      <c r="AO109" s="458"/>
      <c r="AP109" s="458"/>
      <c r="AQ109" s="458"/>
      <c r="AR109" s="458"/>
    </row>
    <row r="110" spans="1:44" x14ac:dyDescent="0.25">
      <c r="A110" s="28"/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B44:AZ95">
    <sortCondition descending="1" ref="D44:D95"/>
  </sortState>
  <mergeCells count="29">
    <mergeCell ref="E2:H3"/>
    <mergeCell ref="I2:L3"/>
    <mergeCell ref="B109:AR109"/>
    <mergeCell ref="B102:AR102"/>
    <mergeCell ref="B104:AR104"/>
    <mergeCell ref="B105:AR105"/>
    <mergeCell ref="B106:AR106"/>
    <mergeCell ref="B103:AR103"/>
    <mergeCell ref="B108:AR108"/>
    <mergeCell ref="Y2:AB3"/>
    <mergeCell ref="AC2:AF3"/>
    <mergeCell ref="AK2:AN3"/>
    <mergeCell ref="AG2:AJ3"/>
    <mergeCell ref="A1:BH1"/>
    <mergeCell ref="M2:P3"/>
    <mergeCell ref="AO2:AR3"/>
    <mergeCell ref="Q2:T3"/>
    <mergeCell ref="B107:AR107"/>
    <mergeCell ref="AW2:AZ3"/>
    <mergeCell ref="BE2:BH3"/>
    <mergeCell ref="BA2:BD3"/>
    <mergeCell ref="AS2:AV3"/>
    <mergeCell ref="B101:AR101"/>
    <mergeCell ref="B97:AR97"/>
    <mergeCell ref="B100:AR100"/>
    <mergeCell ref="B99:AR99"/>
    <mergeCell ref="B98:AR98"/>
    <mergeCell ref="A2:D3"/>
    <mergeCell ref="U2:X3"/>
  </mergeCells>
  <phoneticPr fontId="15" type="noConversion"/>
  <pageMargins left="0.7" right="0.7" top="0.75" bottom="0.75" header="0.3" footer="0.3"/>
  <pageSetup orientation="portrait" r:id="rId1"/>
  <ignoredErrors>
    <ignoredError sqref="L43:L44 D46 L7 D2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apas3"/>
  <dimension ref="A1:CH172"/>
  <sheetViews>
    <sheetView workbookViewId="0">
      <pane xSplit="4" ySplit="3" topLeftCell="E4" activePane="bottomRight" state="frozen"/>
      <selection pane="topRight" activeCell="E1" sqref="E1"/>
      <selection pane="bottomLeft" activeCell="A3" sqref="A3"/>
      <selection pane="bottomRight" activeCell="D9" sqref="D9"/>
    </sheetView>
  </sheetViews>
  <sheetFormatPr defaultColWidth="11" defaultRowHeight="15.75" x14ac:dyDescent="0.25"/>
  <cols>
    <col min="1" max="1" width="3.625" bestFit="1" customWidth="1"/>
    <col min="2" max="2" width="16.5" style="14" customWidth="1"/>
    <col min="3" max="3" width="5.625" style="14" customWidth="1"/>
    <col min="4" max="4" width="4.875" customWidth="1"/>
    <col min="5" max="5" width="3.75" customWidth="1"/>
    <col min="6" max="6" width="4.125" customWidth="1"/>
    <col min="7" max="7" width="4" customWidth="1"/>
    <col min="8" max="8" width="4.125" style="240" customWidth="1"/>
    <col min="9" max="9" width="3.625" customWidth="1"/>
    <col min="10" max="10" width="3.875" customWidth="1"/>
    <col min="11" max="11" width="4.125" customWidth="1"/>
    <col min="12" max="12" width="4" style="240" customWidth="1"/>
    <col min="13" max="13" width="4.125" bestFit="1" customWidth="1"/>
    <col min="14" max="14" width="3" bestFit="1" customWidth="1"/>
    <col min="15" max="15" width="3.625" bestFit="1" customWidth="1"/>
    <col min="16" max="16" width="4" bestFit="1" customWidth="1"/>
    <col min="17" max="17" width="4.125" bestFit="1" customWidth="1"/>
    <col min="18" max="18" width="3" bestFit="1" customWidth="1"/>
    <col min="19" max="19" width="4.375" bestFit="1" customWidth="1"/>
    <col min="20" max="20" width="4" style="240" bestFit="1" customWidth="1"/>
    <col min="21" max="21" width="4.125" bestFit="1" customWidth="1"/>
    <col min="22" max="22" width="3" bestFit="1" customWidth="1"/>
    <col min="23" max="23" width="3.625" bestFit="1" customWidth="1"/>
    <col min="24" max="24" width="4" style="240" bestFit="1" customWidth="1"/>
    <col min="25" max="40" width="4" customWidth="1"/>
    <col min="41" max="41" width="4.125" bestFit="1" customWidth="1"/>
    <col min="42" max="42" width="3" bestFit="1" customWidth="1"/>
    <col min="43" max="43" width="3.625" bestFit="1" customWidth="1"/>
    <col min="44" max="44" width="4" bestFit="1" customWidth="1"/>
    <col min="45" max="45" width="4.125" hidden="1" customWidth="1"/>
    <col min="46" max="46" width="3" hidden="1" customWidth="1"/>
    <col min="47" max="47" width="3.625" hidden="1" customWidth="1"/>
    <col min="48" max="48" width="4" style="240" hidden="1" customWidth="1"/>
    <col min="49" max="49" width="4.125" hidden="1" customWidth="1"/>
    <col min="50" max="50" width="3" hidden="1" customWidth="1"/>
    <col min="51" max="51" width="3.625" hidden="1" customWidth="1"/>
    <col min="52" max="52" width="4" hidden="1" customWidth="1"/>
    <col min="53" max="53" width="4.125" hidden="1" customWidth="1"/>
    <col min="54" max="54" width="3" hidden="1" customWidth="1"/>
    <col min="55" max="55" width="3.625" hidden="1" customWidth="1"/>
    <col min="56" max="56" width="4" hidden="1" customWidth="1"/>
    <col min="57" max="57" width="4.125" hidden="1" customWidth="1"/>
    <col min="58" max="58" width="3" hidden="1" customWidth="1"/>
    <col min="59" max="59" width="3.625" hidden="1" customWidth="1"/>
    <col min="60" max="60" width="4" hidden="1" customWidth="1"/>
  </cols>
  <sheetData>
    <row r="1" spans="1:80" ht="24.6" customHeight="1" thickBot="1" x14ac:dyDescent="0.3">
      <c r="A1" s="378" t="s">
        <v>287</v>
      </c>
      <c r="B1" s="378"/>
      <c r="C1" s="378"/>
      <c r="D1" s="378"/>
      <c r="E1" s="378"/>
      <c r="F1" s="378"/>
      <c r="G1" s="378"/>
      <c r="H1" s="378"/>
      <c r="I1" s="378"/>
      <c r="J1" s="378"/>
      <c r="K1" s="378"/>
      <c r="L1" s="378"/>
      <c r="M1" s="378"/>
      <c r="N1" s="378"/>
      <c r="O1" s="378"/>
      <c r="P1" s="378"/>
      <c r="Q1" s="378"/>
      <c r="R1" s="378"/>
      <c r="S1" s="378"/>
      <c r="T1" s="378"/>
      <c r="U1" s="378"/>
      <c r="V1" s="378"/>
      <c r="W1" s="378"/>
      <c r="X1" s="378"/>
      <c r="Y1" s="378"/>
      <c r="Z1" s="378"/>
      <c r="AA1" s="378"/>
      <c r="AB1" s="378"/>
      <c r="AC1" s="378"/>
      <c r="AD1" s="378"/>
      <c r="AE1" s="378"/>
      <c r="AF1" s="378"/>
      <c r="AG1" s="378"/>
      <c r="AH1" s="378"/>
      <c r="AI1" s="378"/>
      <c r="AJ1" s="378"/>
      <c r="AK1" s="378"/>
      <c r="AL1" s="378"/>
      <c r="AM1" s="378"/>
      <c r="AN1" s="378"/>
      <c r="AO1" s="378"/>
      <c r="AP1" s="378"/>
      <c r="AQ1" s="378"/>
      <c r="AR1" s="378"/>
      <c r="AS1" s="378"/>
      <c r="AT1" s="378"/>
      <c r="AU1" s="378"/>
      <c r="AV1" s="378"/>
      <c r="AW1" s="378"/>
      <c r="AX1" s="378"/>
      <c r="AY1" s="378"/>
      <c r="AZ1" s="378"/>
      <c r="BA1" s="378"/>
      <c r="BB1" s="378"/>
      <c r="BC1" s="378"/>
      <c r="BD1" s="378"/>
      <c r="BE1" s="378"/>
      <c r="BF1" s="378"/>
      <c r="BG1" s="378"/>
      <c r="BH1" s="378"/>
    </row>
    <row r="2" spans="1:80" s="4" customFormat="1" ht="14.1" customHeight="1" x14ac:dyDescent="0.25">
      <c r="A2" s="471" t="s">
        <v>119</v>
      </c>
      <c r="B2" s="472"/>
      <c r="C2" s="472"/>
      <c r="D2" s="473"/>
      <c r="E2" s="483" t="s">
        <v>322</v>
      </c>
      <c r="F2" s="484"/>
      <c r="G2" s="484"/>
      <c r="H2" s="485"/>
      <c r="I2" s="483" t="s">
        <v>275</v>
      </c>
      <c r="J2" s="484"/>
      <c r="K2" s="484"/>
      <c r="L2" s="485"/>
      <c r="M2" s="483" t="s">
        <v>323</v>
      </c>
      <c r="N2" s="484"/>
      <c r="O2" s="484"/>
      <c r="P2" s="485"/>
      <c r="Q2" s="483" t="s">
        <v>288</v>
      </c>
      <c r="R2" s="484"/>
      <c r="S2" s="484"/>
      <c r="T2" s="485"/>
      <c r="U2" s="489" t="s">
        <v>324</v>
      </c>
      <c r="V2" s="484"/>
      <c r="W2" s="484"/>
      <c r="X2" s="490"/>
      <c r="Y2" s="418" t="s">
        <v>355</v>
      </c>
      <c r="Z2" s="419"/>
      <c r="AA2" s="419"/>
      <c r="AB2" s="420"/>
      <c r="AC2" s="437" t="s">
        <v>325</v>
      </c>
      <c r="AD2" s="438"/>
      <c r="AE2" s="438"/>
      <c r="AF2" s="439"/>
      <c r="AG2" s="437" t="s">
        <v>326</v>
      </c>
      <c r="AH2" s="438"/>
      <c r="AI2" s="438"/>
      <c r="AJ2" s="439"/>
      <c r="AK2" s="437" t="s">
        <v>327</v>
      </c>
      <c r="AL2" s="438"/>
      <c r="AM2" s="438"/>
      <c r="AN2" s="439"/>
      <c r="AO2" s="512" t="s">
        <v>370</v>
      </c>
      <c r="AP2" s="513"/>
      <c r="AQ2" s="513"/>
      <c r="AR2" s="514"/>
      <c r="AS2" s="477"/>
      <c r="AT2" s="478"/>
      <c r="AU2" s="478"/>
      <c r="AV2" s="479"/>
      <c r="AW2" s="465"/>
      <c r="AX2" s="466"/>
      <c r="AY2" s="466"/>
      <c r="AZ2" s="467"/>
      <c r="BA2" s="493"/>
      <c r="BB2" s="466"/>
      <c r="BC2" s="466"/>
      <c r="BD2" s="467"/>
      <c r="BE2" s="465"/>
      <c r="BF2" s="466"/>
      <c r="BG2" s="466"/>
      <c r="BH2" s="46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9"/>
    </row>
    <row r="3" spans="1:80" s="5" customFormat="1" ht="58.9" customHeight="1" thickBot="1" x14ac:dyDescent="0.3">
      <c r="A3" s="474"/>
      <c r="B3" s="475"/>
      <c r="C3" s="475"/>
      <c r="D3" s="476"/>
      <c r="E3" s="486"/>
      <c r="F3" s="487"/>
      <c r="G3" s="487"/>
      <c r="H3" s="488"/>
      <c r="I3" s="486"/>
      <c r="J3" s="487"/>
      <c r="K3" s="487"/>
      <c r="L3" s="488"/>
      <c r="M3" s="486"/>
      <c r="N3" s="487"/>
      <c r="O3" s="487"/>
      <c r="P3" s="488"/>
      <c r="Q3" s="486"/>
      <c r="R3" s="487"/>
      <c r="S3" s="487"/>
      <c r="T3" s="488"/>
      <c r="U3" s="491"/>
      <c r="V3" s="487"/>
      <c r="W3" s="487"/>
      <c r="X3" s="492"/>
      <c r="Y3" s="421"/>
      <c r="Z3" s="422"/>
      <c r="AA3" s="422"/>
      <c r="AB3" s="423"/>
      <c r="AC3" s="388"/>
      <c r="AD3" s="389"/>
      <c r="AE3" s="389"/>
      <c r="AF3" s="390"/>
      <c r="AG3" s="388"/>
      <c r="AH3" s="389"/>
      <c r="AI3" s="389"/>
      <c r="AJ3" s="390"/>
      <c r="AK3" s="388"/>
      <c r="AL3" s="389"/>
      <c r="AM3" s="389"/>
      <c r="AN3" s="390"/>
      <c r="AO3" s="515"/>
      <c r="AP3" s="516"/>
      <c r="AQ3" s="516"/>
      <c r="AR3" s="517"/>
      <c r="AS3" s="480"/>
      <c r="AT3" s="481"/>
      <c r="AU3" s="481"/>
      <c r="AV3" s="482"/>
      <c r="AW3" s="468"/>
      <c r="AX3" s="469"/>
      <c r="AY3" s="469"/>
      <c r="AZ3" s="470"/>
      <c r="BA3" s="494"/>
      <c r="BB3" s="469"/>
      <c r="BC3" s="469"/>
      <c r="BD3" s="470"/>
      <c r="BE3" s="468"/>
      <c r="BF3" s="469"/>
      <c r="BG3" s="469"/>
      <c r="BH3" s="470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6"/>
    </row>
    <row r="4" spans="1:80" s="2" customFormat="1" ht="24.75" thickBot="1" x14ac:dyDescent="0.3">
      <c r="A4" s="15" t="s">
        <v>30</v>
      </c>
      <c r="B4" s="148" t="s">
        <v>166</v>
      </c>
      <c r="C4" s="17" t="s">
        <v>46</v>
      </c>
      <c r="D4" s="149" t="s">
        <v>29</v>
      </c>
      <c r="E4" s="15" t="s">
        <v>27</v>
      </c>
      <c r="F4" s="16" t="s">
        <v>28</v>
      </c>
      <c r="G4" s="17" t="s">
        <v>0</v>
      </c>
      <c r="H4" s="235" t="s">
        <v>1</v>
      </c>
      <c r="I4" s="15" t="s">
        <v>27</v>
      </c>
      <c r="J4" s="16" t="s">
        <v>28</v>
      </c>
      <c r="K4" s="17" t="s">
        <v>0</v>
      </c>
      <c r="L4" s="235" t="s">
        <v>1</v>
      </c>
      <c r="M4" s="15" t="s">
        <v>27</v>
      </c>
      <c r="N4" s="16" t="s">
        <v>28</v>
      </c>
      <c r="O4" s="17" t="s">
        <v>0</v>
      </c>
      <c r="P4" s="18" t="s">
        <v>1</v>
      </c>
      <c r="Q4" s="15" t="s">
        <v>27</v>
      </c>
      <c r="R4" s="16" t="s">
        <v>28</v>
      </c>
      <c r="S4" s="17" t="s">
        <v>0</v>
      </c>
      <c r="T4" s="235" t="s">
        <v>1</v>
      </c>
      <c r="U4" s="52" t="s">
        <v>27</v>
      </c>
      <c r="V4" s="16" t="s">
        <v>28</v>
      </c>
      <c r="W4" s="17" t="s">
        <v>0</v>
      </c>
      <c r="X4" s="236" t="s">
        <v>1</v>
      </c>
      <c r="Y4" s="15" t="s">
        <v>27</v>
      </c>
      <c r="Z4" s="16" t="s">
        <v>28</v>
      </c>
      <c r="AA4" s="17" t="s">
        <v>0</v>
      </c>
      <c r="AB4" s="18" t="s">
        <v>1</v>
      </c>
      <c r="AC4" s="15" t="s">
        <v>27</v>
      </c>
      <c r="AD4" s="16" t="s">
        <v>28</v>
      </c>
      <c r="AE4" s="17" t="s">
        <v>0</v>
      </c>
      <c r="AF4" s="18" t="s">
        <v>1</v>
      </c>
      <c r="AG4" s="15" t="s">
        <v>27</v>
      </c>
      <c r="AH4" s="16" t="s">
        <v>28</v>
      </c>
      <c r="AI4" s="17" t="s">
        <v>0</v>
      </c>
      <c r="AJ4" s="235" t="s">
        <v>1</v>
      </c>
      <c r="AK4" s="15" t="s">
        <v>27</v>
      </c>
      <c r="AL4" s="16" t="s">
        <v>28</v>
      </c>
      <c r="AM4" s="17" t="s">
        <v>0</v>
      </c>
      <c r="AN4" s="235" t="s">
        <v>1</v>
      </c>
      <c r="AO4" s="15" t="s">
        <v>27</v>
      </c>
      <c r="AP4" s="16" t="s">
        <v>28</v>
      </c>
      <c r="AQ4" s="17" t="s">
        <v>0</v>
      </c>
      <c r="AR4" s="235" t="s">
        <v>1</v>
      </c>
      <c r="AS4" s="15" t="s">
        <v>27</v>
      </c>
      <c r="AT4" s="16" t="s">
        <v>28</v>
      </c>
      <c r="AU4" s="17" t="s">
        <v>0</v>
      </c>
      <c r="AV4" s="235" t="s">
        <v>1</v>
      </c>
      <c r="AW4" s="52" t="s">
        <v>27</v>
      </c>
      <c r="AX4" s="16" t="s">
        <v>28</v>
      </c>
      <c r="AY4" s="17" t="s">
        <v>0</v>
      </c>
      <c r="AZ4" s="18" t="s">
        <v>1</v>
      </c>
      <c r="BA4" s="15" t="s">
        <v>27</v>
      </c>
      <c r="BB4" s="16" t="s">
        <v>28</v>
      </c>
      <c r="BC4" s="17" t="s">
        <v>0</v>
      </c>
      <c r="BD4" s="18" t="s">
        <v>1</v>
      </c>
      <c r="BE4" s="52" t="s">
        <v>27</v>
      </c>
      <c r="BF4" s="16" t="s">
        <v>28</v>
      </c>
      <c r="BG4" s="17" t="s">
        <v>0</v>
      </c>
      <c r="BH4" s="18" t="s">
        <v>1</v>
      </c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3"/>
    </row>
    <row r="5" spans="1:80" s="65" customFormat="1" x14ac:dyDescent="0.25">
      <c r="A5" s="328">
        <v>1</v>
      </c>
      <c r="B5" s="336" t="s">
        <v>182</v>
      </c>
      <c r="C5" s="339">
        <v>2011</v>
      </c>
      <c r="D5" s="340">
        <f>SUM(H5+L5+P5+T5+X5+AZ5+AV5+AB5+AJ5+AN5+AF5)</f>
        <v>401.5</v>
      </c>
      <c r="E5" s="55">
        <v>1</v>
      </c>
      <c r="F5" s="56">
        <v>41</v>
      </c>
      <c r="G5" s="56">
        <v>6</v>
      </c>
      <c r="H5" s="58">
        <f>+E5*F5+G5</f>
        <v>47</v>
      </c>
      <c r="I5" s="68">
        <v>1</v>
      </c>
      <c r="J5" s="56">
        <v>26</v>
      </c>
      <c r="K5" s="56">
        <v>5</v>
      </c>
      <c r="L5" s="150">
        <f>I5*J5+K5</f>
        <v>31</v>
      </c>
      <c r="M5" s="55">
        <v>1</v>
      </c>
      <c r="N5" s="56">
        <v>44</v>
      </c>
      <c r="O5" s="56">
        <v>1</v>
      </c>
      <c r="P5" s="208">
        <f t="shared" ref="P5:P14" si="0">M5*N5+O5</f>
        <v>45</v>
      </c>
      <c r="Q5" s="55">
        <v>1</v>
      </c>
      <c r="R5" s="56">
        <v>53</v>
      </c>
      <c r="S5" s="56">
        <v>1</v>
      </c>
      <c r="T5" s="58">
        <f t="shared" ref="T5:T15" si="1">Q5*R5+S5</f>
        <v>54</v>
      </c>
      <c r="U5" s="68">
        <v>1</v>
      </c>
      <c r="V5" s="56">
        <v>44</v>
      </c>
      <c r="W5" s="56">
        <v>3</v>
      </c>
      <c r="X5" s="150">
        <f t="shared" ref="X5:X11" si="2">U5*V5+W5</f>
        <v>47</v>
      </c>
      <c r="Y5" s="55"/>
      <c r="Z5" s="56"/>
      <c r="AA5" s="56"/>
      <c r="AB5" s="58"/>
      <c r="AC5" s="55">
        <v>1</v>
      </c>
      <c r="AD5" s="56">
        <v>65</v>
      </c>
      <c r="AE5" s="56"/>
      <c r="AF5" s="280">
        <f t="shared" ref="AF5:AF8" si="3">+AC5*AD5+AE5</f>
        <v>65</v>
      </c>
      <c r="AG5" s="55">
        <v>1.5</v>
      </c>
      <c r="AH5" s="56">
        <v>53</v>
      </c>
      <c r="AI5" s="56">
        <v>4</v>
      </c>
      <c r="AJ5" s="58">
        <f t="shared" ref="AJ5:AJ12" si="4">+AG5*AH5+AI5</f>
        <v>83.5</v>
      </c>
      <c r="AK5" s="55">
        <v>1</v>
      </c>
      <c r="AL5" s="56">
        <v>24</v>
      </c>
      <c r="AM5" s="56">
        <v>5</v>
      </c>
      <c r="AN5" s="58">
        <f t="shared" ref="AN5:AN8" si="5">+AK5*AL5+AM5</f>
        <v>29</v>
      </c>
      <c r="AO5" s="55"/>
      <c r="AP5" s="56"/>
      <c r="AQ5" s="56"/>
      <c r="AR5" s="58"/>
      <c r="AS5" s="55"/>
      <c r="AT5" s="56"/>
      <c r="AU5" s="56"/>
      <c r="AV5" s="58"/>
      <c r="AW5" s="68"/>
      <c r="AX5" s="56"/>
      <c r="AY5" s="56"/>
      <c r="AZ5" s="61"/>
      <c r="BA5" s="55"/>
      <c r="BB5" s="56"/>
      <c r="BC5" s="56"/>
      <c r="BD5" s="57"/>
      <c r="BE5" s="55"/>
      <c r="BF5" s="56"/>
      <c r="BG5" s="56"/>
      <c r="BH5" s="57"/>
    </row>
    <row r="6" spans="1:80" s="65" customFormat="1" x14ac:dyDescent="0.25">
      <c r="A6" s="341">
        <v>2</v>
      </c>
      <c r="B6" s="332" t="s">
        <v>227</v>
      </c>
      <c r="C6" s="333">
        <v>2013</v>
      </c>
      <c r="D6" s="340">
        <f>SUM(H6+L6+P6+T6+X6+AZ6+AV6+AB6+AF6+AJ6+AR6+AN6)</f>
        <v>353.5</v>
      </c>
      <c r="E6" s="55">
        <v>1</v>
      </c>
      <c r="F6" s="56">
        <v>24</v>
      </c>
      <c r="G6" s="56">
        <v>6</v>
      </c>
      <c r="H6" s="58">
        <f>E6*F6+G6</f>
        <v>30</v>
      </c>
      <c r="I6" s="68">
        <v>1</v>
      </c>
      <c r="J6" s="56">
        <v>26</v>
      </c>
      <c r="K6" s="56">
        <v>8</v>
      </c>
      <c r="L6" s="150">
        <f>I6*J6+K6</f>
        <v>34</v>
      </c>
      <c r="M6" s="55">
        <v>1</v>
      </c>
      <c r="N6" s="56">
        <v>44</v>
      </c>
      <c r="O6" s="56">
        <v>2</v>
      </c>
      <c r="P6" s="208">
        <f t="shared" si="0"/>
        <v>46</v>
      </c>
      <c r="Q6" s="55">
        <v>1</v>
      </c>
      <c r="R6" s="56">
        <v>44</v>
      </c>
      <c r="S6" s="56"/>
      <c r="T6" s="58">
        <f t="shared" si="1"/>
        <v>44</v>
      </c>
      <c r="U6" s="68">
        <v>1</v>
      </c>
      <c r="V6" s="56">
        <v>44</v>
      </c>
      <c r="W6" s="56">
        <v>2</v>
      </c>
      <c r="X6" s="150">
        <f t="shared" si="2"/>
        <v>46</v>
      </c>
      <c r="Y6" s="55"/>
      <c r="Z6" s="56"/>
      <c r="AA6" s="56"/>
      <c r="AB6" s="58"/>
      <c r="AC6" s="55">
        <v>1</v>
      </c>
      <c r="AD6" s="56">
        <v>40</v>
      </c>
      <c r="AE6" s="56">
        <v>3</v>
      </c>
      <c r="AF6" s="280">
        <f t="shared" si="3"/>
        <v>43</v>
      </c>
      <c r="AG6" s="55">
        <v>1.5</v>
      </c>
      <c r="AH6" s="56">
        <v>53</v>
      </c>
      <c r="AI6" s="56">
        <v>3</v>
      </c>
      <c r="AJ6" s="58">
        <f t="shared" si="4"/>
        <v>82.5</v>
      </c>
      <c r="AK6" s="55">
        <v>1</v>
      </c>
      <c r="AL6" s="56">
        <v>24</v>
      </c>
      <c r="AM6" s="56">
        <v>4</v>
      </c>
      <c r="AN6" s="58">
        <f t="shared" si="5"/>
        <v>28</v>
      </c>
      <c r="AO6" s="55"/>
      <c r="AP6" s="56"/>
      <c r="AQ6" s="56"/>
      <c r="AR6" s="58"/>
      <c r="AS6" s="55"/>
      <c r="AT6" s="56"/>
      <c r="AU6" s="56"/>
      <c r="AV6" s="58"/>
      <c r="AW6" s="68"/>
      <c r="AX6" s="56"/>
      <c r="AY6" s="56"/>
      <c r="AZ6" s="61">
        <f>AW6*AX6+AY6</f>
        <v>0</v>
      </c>
      <c r="BA6" s="55"/>
      <c r="BB6" s="56"/>
      <c r="BC6" s="56"/>
      <c r="BD6" s="57"/>
      <c r="BE6" s="55"/>
      <c r="BF6" s="56"/>
      <c r="BG6" s="56"/>
      <c r="BH6" s="57"/>
    </row>
    <row r="7" spans="1:80" s="63" customFormat="1" x14ac:dyDescent="0.25">
      <c r="A7" s="328">
        <v>3</v>
      </c>
      <c r="B7" s="336" t="s">
        <v>184</v>
      </c>
      <c r="C7" s="339">
        <v>2010</v>
      </c>
      <c r="D7" s="340">
        <f>SUM(H7+L7+P7+T7+X7+AZ7+AV7+AJ7+AR7+AF7+AN7)</f>
        <v>290.5</v>
      </c>
      <c r="E7" s="55">
        <v>1</v>
      </c>
      <c r="F7" s="56">
        <v>24</v>
      </c>
      <c r="G7" s="56">
        <v>5</v>
      </c>
      <c r="H7" s="58">
        <f>E7*F7+G7</f>
        <v>29</v>
      </c>
      <c r="I7" s="68">
        <v>1</v>
      </c>
      <c r="J7" s="56">
        <v>44</v>
      </c>
      <c r="K7" s="56">
        <v>1</v>
      </c>
      <c r="L7" s="150">
        <f>I7*J7+K7</f>
        <v>45</v>
      </c>
      <c r="M7" s="55">
        <v>1</v>
      </c>
      <c r="N7" s="56">
        <v>22</v>
      </c>
      <c r="O7" s="56">
        <v>2</v>
      </c>
      <c r="P7" s="208">
        <f t="shared" si="0"/>
        <v>24</v>
      </c>
      <c r="Q7" s="55">
        <v>1</v>
      </c>
      <c r="R7" s="56">
        <v>44</v>
      </c>
      <c r="S7" s="56">
        <v>1</v>
      </c>
      <c r="T7" s="58">
        <f t="shared" si="1"/>
        <v>45</v>
      </c>
      <c r="U7" s="68">
        <v>1</v>
      </c>
      <c r="V7" s="56">
        <v>19</v>
      </c>
      <c r="W7" s="56">
        <v>3</v>
      </c>
      <c r="X7" s="150">
        <f t="shared" si="2"/>
        <v>22</v>
      </c>
      <c r="Y7" s="55"/>
      <c r="Z7" s="56"/>
      <c r="AA7" s="56"/>
      <c r="AB7" s="58"/>
      <c r="AC7" s="55">
        <v>1</v>
      </c>
      <c r="AD7" s="56">
        <v>25</v>
      </c>
      <c r="AE7" s="56">
        <v>2</v>
      </c>
      <c r="AF7" s="280">
        <f t="shared" si="3"/>
        <v>27</v>
      </c>
      <c r="AG7" s="55">
        <v>1.5</v>
      </c>
      <c r="AH7" s="56">
        <v>53</v>
      </c>
      <c r="AI7" s="56">
        <v>2</v>
      </c>
      <c r="AJ7" s="58">
        <f t="shared" si="4"/>
        <v>81.5</v>
      </c>
      <c r="AK7" s="284">
        <v>1</v>
      </c>
      <c r="AL7" s="282">
        <v>16</v>
      </c>
      <c r="AM7" s="282">
        <v>1</v>
      </c>
      <c r="AN7" s="58">
        <f t="shared" si="5"/>
        <v>17</v>
      </c>
      <c r="AO7" s="55"/>
      <c r="AP7" s="56"/>
      <c r="AQ7" s="56"/>
      <c r="AR7" s="58"/>
      <c r="AS7" s="55"/>
      <c r="AT7" s="56"/>
      <c r="AU7" s="56"/>
      <c r="AV7" s="58"/>
      <c r="AW7" s="68"/>
      <c r="AX7" s="56"/>
      <c r="AY7" s="56"/>
      <c r="AZ7" s="61">
        <f>AW7*AX7+AY7</f>
        <v>0</v>
      </c>
      <c r="BA7" s="55"/>
      <c r="BB7" s="56"/>
      <c r="BC7" s="56"/>
      <c r="BD7" s="57"/>
      <c r="BE7" s="55"/>
      <c r="BF7" s="56"/>
      <c r="BG7" s="56"/>
      <c r="BH7" s="57">
        <f>+BE7*BF7+BG7</f>
        <v>0</v>
      </c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2"/>
    </row>
    <row r="8" spans="1:80" s="281" customFormat="1" ht="15" customHeight="1" x14ac:dyDescent="0.2">
      <c r="A8" s="183">
        <v>4</v>
      </c>
      <c r="B8" s="125" t="s">
        <v>310</v>
      </c>
      <c r="C8" s="56">
        <v>2010</v>
      </c>
      <c r="D8" s="150">
        <f>SUM(H8+L8+P8+T8+X8+AZ8+AV8+AF8+AJ8+AN8+AR8)</f>
        <v>223.5</v>
      </c>
      <c r="E8" s="55"/>
      <c r="F8" s="56"/>
      <c r="G8" s="56"/>
      <c r="H8" s="58"/>
      <c r="I8" s="68"/>
      <c r="J8" s="56"/>
      <c r="K8" s="56"/>
      <c r="L8" s="150"/>
      <c r="M8" s="55">
        <v>1</v>
      </c>
      <c r="N8" s="56">
        <v>14</v>
      </c>
      <c r="O8" s="56">
        <v>1</v>
      </c>
      <c r="P8" s="208">
        <f t="shared" si="0"/>
        <v>15</v>
      </c>
      <c r="Q8" s="55">
        <v>1</v>
      </c>
      <c r="R8" s="56">
        <v>14</v>
      </c>
      <c r="S8" s="56">
        <v>2</v>
      </c>
      <c r="T8" s="58">
        <f t="shared" si="1"/>
        <v>16</v>
      </c>
      <c r="U8" s="68">
        <v>1</v>
      </c>
      <c r="V8" s="56">
        <v>19</v>
      </c>
      <c r="W8" s="56">
        <v>3</v>
      </c>
      <c r="X8" s="150">
        <f t="shared" si="2"/>
        <v>22</v>
      </c>
      <c r="Y8" s="55"/>
      <c r="Z8" s="56"/>
      <c r="AA8" s="56"/>
      <c r="AB8" s="58"/>
      <c r="AC8" s="55">
        <v>1</v>
      </c>
      <c r="AD8" s="56">
        <v>25</v>
      </c>
      <c r="AE8" s="56">
        <v>1</v>
      </c>
      <c r="AF8" s="280">
        <f t="shared" si="3"/>
        <v>26</v>
      </c>
      <c r="AG8" s="55">
        <v>1.5</v>
      </c>
      <c r="AH8" s="56">
        <v>53</v>
      </c>
      <c r="AI8" s="56"/>
      <c r="AJ8" s="58">
        <f t="shared" si="4"/>
        <v>79.5</v>
      </c>
      <c r="AK8" s="284">
        <v>1</v>
      </c>
      <c r="AL8" s="282">
        <v>24</v>
      </c>
      <c r="AM8" s="282">
        <v>8</v>
      </c>
      <c r="AN8" s="58">
        <f t="shared" si="5"/>
        <v>32</v>
      </c>
      <c r="AO8" s="377">
        <v>1</v>
      </c>
      <c r="AP8" s="339">
        <v>31</v>
      </c>
      <c r="AQ8" s="339">
        <v>2</v>
      </c>
      <c r="AR8" s="338">
        <f>+AO8*AP8+AQ8</f>
        <v>33</v>
      </c>
      <c r="AS8" s="175"/>
      <c r="AT8" s="176"/>
      <c r="AU8" s="176"/>
      <c r="AV8" s="58"/>
      <c r="AW8" s="68"/>
      <c r="AX8" s="56"/>
      <c r="AY8" s="56"/>
      <c r="AZ8" s="61"/>
      <c r="BA8" s="55"/>
      <c r="BB8" s="56"/>
      <c r="BC8" s="56"/>
      <c r="BD8" s="57"/>
      <c r="BE8" s="55"/>
      <c r="BF8" s="56"/>
      <c r="BG8" s="56"/>
      <c r="BH8" s="57"/>
    </row>
    <row r="9" spans="1:80" s="63" customFormat="1" x14ac:dyDescent="0.25">
      <c r="A9" s="183">
        <v>5</v>
      </c>
      <c r="B9" s="125" t="s">
        <v>206</v>
      </c>
      <c r="C9" s="56">
        <v>2011</v>
      </c>
      <c r="D9" s="150">
        <f>SUM(H9+L9+P9+T9+X9+AZ9+AV9+AJ9+AR9+AB9)</f>
        <v>102</v>
      </c>
      <c r="E9" s="55"/>
      <c r="F9" s="56"/>
      <c r="G9" s="56"/>
      <c r="H9" s="58"/>
      <c r="I9" s="68">
        <v>1</v>
      </c>
      <c r="J9" s="56">
        <v>26</v>
      </c>
      <c r="K9" s="56">
        <v>3</v>
      </c>
      <c r="L9" s="150">
        <f>I9*J9+K9</f>
        <v>29</v>
      </c>
      <c r="M9" s="55">
        <v>1</v>
      </c>
      <c r="N9" s="56">
        <v>44</v>
      </c>
      <c r="O9" s="56">
        <v>1</v>
      </c>
      <c r="P9" s="58">
        <f t="shared" si="0"/>
        <v>45</v>
      </c>
      <c r="Q9" s="55"/>
      <c r="R9" s="56"/>
      <c r="S9" s="56"/>
      <c r="T9" s="58"/>
      <c r="U9" s="68"/>
      <c r="V9" s="56"/>
      <c r="W9" s="56"/>
      <c r="X9" s="150"/>
      <c r="Y9" s="55">
        <v>1</v>
      </c>
      <c r="Z9" s="56">
        <v>21</v>
      </c>
      <c r="AA9" s="56">
        <v>7</v>
      </c>
      <c r="AB9" s="58">
        <f>+Y9*Z9+AA9</f>
        <v>28</v>
      </c>
      <c r="AC9" s="55"/>
      <c r="AD9" s="56"/>
      <c r="AE9" s="56"/>
      <c r="AF9" s="280"/>
      <c r="AG9" s="55"/>
      <c r="AH9" s="56"/>
      <c r="AI9" s="56"/>
      <c r="AJ9" s="58"/>
      <c r="AK9" s="247"/>
      <c r="AL9" s="248"/>
      <c r="AM9" s="248"/>
      <c r="AN9" s="58"/>
      <c r="AO9" s="55"/>
      <c r="AP9" s="56"/>
      <c r="AQ9" s="56"/>
      <c r="AR9" s="58"/>
      <c r="AS9" s="55"/>
      <c r="AT9" s="56"/>
      <c r="AU9" s="56"/>
      <c r="AV9" s="58"/>
      <c r="AW9" s="68"/>
      <c r="AX9" s="56"/>
      <c r="AY9" s="56"/>
      <c r="AZ9" s="61"/>
      <c r="BA9" s="55"/>
      <c r="BB9" s="56"/>
      <c r="BC9" s="56"/>
      <c r="BD9" s="57"/>
      <c r="BE9" s="55"/>
      <c r="BF9" s="56"/>
      <c r="BG9" s="56"/>
      <c r="BH9" s="57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5"/>
      <c r="BU9" s="65"/>
      <c r="BV9" s="65"/>
      <c r="BW9" s="65"/>
      <c r="BX9" s="65"/>
      <c r="BY9" s="65"/>
      <c r="BZ9" s="65"/>
      <c r="CA9" s="65"/>
      <c r="CB9" s="62"/>
    </row>
    <row r="10" spans="1:80" s="281" customFormat="1" ht="15" customHeight="1" x14ac:dyDescent="0.2">
      <c r="A10" s="183">
        <v>6</v>
      </c>
      <c r="B10" s="125" t="s">
        <v>283</v>
      </c>
      <c r="C10" s="56">
        <v>2011</v>
      </c>
      <c r="D10" s="150">
        <f>SUM(H10+L10+P10+T10+X10+AZ10+AV10+AB10+AJ10)</f>
        <v>83</v>
      </c>
      <c r="E10" s="55">
        <v>1</v>
      </c>
      <c r="F10" s="56">
        <v>17</v>
      </c>
      <c r="G10" s="56"/>
      <c r="H10" s="58">
        <f>+E10*F10+G10</f>
        <v>17</v>
      </c>
      <c r="I10" s="68"/>
      <c r="J10" s="56"/>
      <c r="K10" s="56"/>
      <c r="L10" s="150"/>
      <c r="M10" s="175"/>
      <c r="N10" s="279"/>
      <c r="O10" s="176"/>
      <c r="P10" s="208"/>
      <c r="Q10" s="55"/>
      <c r="R10" s="56"/>
      <c r="S10" s="56"/>
      <c r="T10" s="58"/>
      <c r="U10" s="68">
        <v>1</v>
      </c>
      <c r="V10" s="56">
        <v>19</v>
      </c>
      <c r="W10" s="56"/>
      <c r="X10" s="150">
        <f t="shared" si="2"/>
        <v>19</v>
      </c>
      <c r="Y10" s="55">
        <v>1</v>
      </c>
      <c r="Z10" s="56">
        <v>21</v>
      </c>
      <c r="AA10" s="56">
        <v>4</v>
      </c>
      <c r="AB10" s="58">
        <f>+Y10*Z10+AA10</f>
        <v>25</v>
      </c>
      <c r="AC10" s="55"/>
      <c r="AD10" s="56"/>
      <c r="AE10" s="56"/>
      <c r="AF10" s="280"/>
      <c r="AG10" s="55">
        <v>1</v>
      </c>
      <c r="AH10" s="56">
        <v>22</v>
      </c>
      <c r="AI10" s="56"/>
      <c r="AJ10" s="58">
        <f t="shared" si="4"/>
        <v>22</v>
      </c>
      <c r="AK10" s="247"/>
      <c r="AL10" s="248"/>
      <c r="AM10" s="248"/>
      <c r="AN10" s="58"/>
      <c r="AO10" s="55"/>
      <c r="AP10" s="56"/>
      <c r="AQ10" s="56"/>
      <c r="AR10" s="58"/>
      <c r="AS10" s="175"/>
      <c r="AT10" s="176"/>
      <c r="AU10" s="176"/>
      <c r="AV10" s="58"/>
      <c r="AW10" s="68"/>
      <c r="AX10" s="56"/>
      <c r="AY10" s="56"/>
      <c r="AZ10" s="61"/>
      <c r="BA10" s="55"/>
      <c r="BB10" s="56"/>
      <c r="BC10" s="56"/>
      <c r="BD10" s="57"/>
      <c r="BE10" s="55"/>
      <c r="BF10" s="56"/>
      <c r="BG10" s="56"/>
      <c r="BH10" s="57"/>
    </row>
    <row r="11" spans="1:80" s="281" customFormat="1" ht="15" customHeight="1" x14ac:dyDescent="0.2">
      <c r="A11" s="183">
        <v>7</v>
      </c>
      <c r="B11" s="125" t="s">
        <v>281</v>
      </c>
      <c r="C11" s="56">
        <v>2011</v>
      </c>
      <c r="D11" s="150">
        <f>SUM(H11+L11+P11+T11+X11+AZ11+AV11+AJ11)</f>
        <v>67</v>
      </c>
      <c r="E11" s="55">
        <v>1</v>
      </c>
      <c r="F11" s="56">
        <v>17</v>
      </c>
      <c r="G11" s="56">
        <v>2</v>
      </c>
      <c r="H11" s="58">
        <f>+E11*F11+G11</f>
        <v>19</v>
      </c>
      <c r="I11" s="68"/>
      <c r="J11" s="56"/>
      <c r="K11" s="56"/>
      <c r="L11" s="150"/>
      <c r="M11" s="175"/>
      <c r="N11" s="279"/>
      <c r="O11" s="176"/>
      <c r="P11" s="208"/>
      <c r="Q11" s="55"/>
      <c r="R11" s="56"/>
      <c r="S11" s="56"/>
      <c r="T11" s="58"/>
      <c r="U11" s="68">
        <v>1</v>
      </c>
      <c r="V11" s="56">
        <v>19</v>
      </c>
      <c r="W11" s="56">
        <v>6</v>
      </c>
      <c r="X11" s="150">
        <f t="shared" si="2"/>
        <v>25</v>
      </c>
      <c r="Y11" s="55"/>
      <c r="Z11" s="56"/>
      <c r="AA11" s="56"/>
      <c r="AB11" s="58"/>
      <c r="AC11" s="55"/>
      <c r="AD11" s="56"/>
      <c r="AE11" s="56"/>
      <c r="AF11" s="280"/>
      <c r="AG11" s="55">
        <v>1</v>
      </c>
      <c r="AH11" s="56">
        <v>22</v>
      </c>
      <c r="AI11" s="56">
        <v>1</v>
      </c>
      <c r="AJ11" s="58">
        <f t="shared" si="4"/>
        <v>23</v>
      </c>
      <c r="AK11" s="247"/>
      <c r="AL11" s="248"/>
      <c r="AM11" s="248"/>
      <c r="AN11" s="58"/>
      <c r="AO11" s="55"/>
      <c r="AP11" s="56"/>
      <c r="AQ11" s="56"/>
      <c r="AR11" s="58"/>
      <c r="AS11" s="175"/>
      <c r="AT11" s="176"/>
      <c r="AU11" s="176"/>
      <c r="AV11" s="58"/>
      <c r="AW11" s="68"/>
      <c r="AX11" s="56"/>
      <c r="AY11" s="56"/>
      <c r="AZ11" s="61"/>
      <c r="BA11" s="55"/>
      <c r="BB11" s="56"/>
      <c r="BC11" s="56"/>
      <c r="BD11" s="57"/>
      <c r="BE11" s="55"/>
      <c r="BF11" s="56"/>
      <c r="BG11" s="56"/>
      <c r="BH11" s="57"/>
    </row>
    <row r="12" spans="1:80" s="281" customFormat="1" ht="15" customHeight="1" x14ac:dyDescent="0.2">
      <c r="A12" s="183">
        <v>8</v>
      </c>
      <c r="B12" s="125" t="s">
        <v>312</v>
      </c>
      <c r="C12" s="56">
        <v>2012</v>
      </c>
      <c r="D12" s="150">
        <f>SUM(H12+L12+P12+T12+X12+AZ12+AV12+AJ12)</f>
        <v>45</v>
      </c>
      <c r="E12" s="55"/>
      <c r="F12" s="56"/>
      <c r="G12" s="56"/>
      <c r="H12" s="58"/>
      <c r="I12" s="68"/>
      <c r="J12" s="56"/>
      <c r="K12" s="56"/>
      <c r="L12" s="150"/>
      <c r="M12" s="55">
        <v>1</v>
      </c>
      <c r="N12" s="56">
        <v>14</v>
      </c>
      <c r="O12" s="56"/>
      <c r="P12" s="208">
        <f t="shared" si="0"/>
        <v>14</v>
      </c>
      <c r="Q12" s="55">
        <v>1</v>
      </c>
      <c r="R12" s="56">
        <v>14</v>
      </c>
      <c r="S12" s="56">
        <v>2</v>
      </c>
      <c r="T12" s="58">
        <f t="shared" si="1"/>
        <v>16</v>
      </c>
      <c r="U12" s="68"/>
      <c r="V12" s="56"/>
      <c r="W12" s="56"/>
      <c r="X12" s="150"/>
      <c r="Y12" s="55"/>
      <c r="Z12" s="56"/>
      <c r="AA12" s="56"/>
      <c r="AB12" s="58"/>
      <c r="AC12" s="55"/>
      <c r="AD12" s="56"/>
      <c r="AE12" s="56"/>
      <c r="AF12" s="280"/>
      <c r="AG12" s="55">
        <v>1</v>
      </c>
      <c r="AH12" s="56">
        <v>14</v>
      </c>
      <c r="AI12" s="56">
        <v>1</v>
      </c>
      <c r="AJ12" s="58">
        <f t="shared" si="4"/>
        <v>15</v>
      </c>
      <c r="AK12" s="247"/>
      <c r="AL12" s="248"/>
      <c r="AM12" s="248"/>
      <c r="AN12" s="58"/>
      <c r="AO12" s="55"/>
      <c r="AP12" s="56"/>
      <c r="AQ12" s="56"/>
      <c r="AR12" s="58"/>
      <c r="AS12" s="175"/>
      <c r="AT12" s="176"/>
      <c r="AU12" s="176"/>
      <c r="AV12" s="58"/>
      <c r="AW12" s="68"/>
      <c r="AX12" s="56"/>
      <c r="AY12" s="56"/>
      <c r="AZ12" s="61"/>
      <c r="BA12" s="55"/>
      <c r="BB12" s="56"/>
      <c r="BC12" s="56"/>
      <c r="BD12" s="57"/>
      <c r="BE12" s="55"/>
      <c r="BF12" s="56"/>
      <c r="BG12" s="56"/>
      <c r="BH12" s="57"/>
    </row>
    <row r="13" spans="1:80" s="65" customFormat="1" x14ac:dyDescent="0.25">
      <c r="A13" s="183">
        <v>9</v>
      </c>
      <c r="B13" s="125" t="s">
        <v>309</v>
      </c>
      <c r="C13" s="56">
        <v>2012</v>
      </c>
      <c r="D13" s="150">
        <f>SUM(H13+L13+P13+T13+X13+AZ13+AV13+AJ13+AR13)</f>
        <v>44</v>
      </c>
      <c r="E13" s="55"/>
      <c r="F13" s="56"/>
      <c r="G13" s="56"/>
      <c r="H13" s="58"/>
      <c r="I13" s="68"/>
      <c r="J13" s="56"/>
      <c r="K13" s="56"/>
      <c r="L13" s="150"/>
      <c r="M13" s="55">
        <v>1</v>
      </c>
      <c r="N13" s="56">
        <v>22</v>
      </c>
      <c r="O13" s="56"/>
      <c r="P13" s="58">
        <f t="shared" si="0"/>
        <v>22</v>
      </c>
      <c r="Q13" s="55">
        <v>1</v>
      </c>
      <c r="R13" s="56">
        <v>22</v>
      </c>
      <c r="S13" s="56"/>
      <c r="T13" s="58">
        <f t="shared" si="1"/>
        <v>22</v>
      </c>
      <c r="U13" s="68"/>
      <c r="V13" s="56"/>
      <c r="W13" s="56"/>
      <c r="X13" s="150"/>
      <c r="Y13" s="55"/>
      <c r="Z13" s="56"/>
      <c r="AA13" s="56"/>
      <c r="AB13" s="58"/>
      <c r="AC13" s="55"/>
      <c r="AD13" s="56"/>
      <c r="AE13" s="56"/>
      <c r="AF13" s="280"/>
      <c r="AG13" s="55"/>
      <c r="AH13" s="56"/>
      <c r="AI13" s="56"/>
      <c r="AJ13" s="58"/>
      <c r="AK13" s="247"/>
      <c r="AL13" s="248"/>
      <c r="AM13" s="248"/>
      <c r="AN13" s="58"/>
      <c r="AO13" s="55"/>
      <c r="AP13" s="56"/>
      <c r="AQ13" s="56"/>
      <c r="AR13" s="58"/>
      <c r="AS13" s="55"/>
      <c r="AT13" s="56"/>
      <c r="AU13" s="56"/>
      <c r="AV13" s="58"/>
      <c r="AW13" s="68"/>
      <c r="AX13" s="56"/>
      <c r="AY13" s="56"/>
      <c r="AZ13" s="61"/>
      <c r="BA13" s="55"/>
      <c r="BB13" s="56"/>
      <c r="BC13" s="56"/>
      <c r="BD13" s="57"/>
      <c r="BE13" s="55"/>
      <c r="BF13" s="56"/>
      <c r="BG13" s="56"/>
      <c r="BH13" s="57"/>
    </row>
    <row r="14" spans="1:80" s="65" customFormat="1" x14ac:dyDescent="0.25">
      <c r="A14" s="183">
        <v>10</v>
      </c>
      <c r="B14" s="125" t="s">
        <v>259</v>
      </c>
      <c r="C14" s="56">
        <v>2012</v>
      </c>
      <c r="D14" s="150">
        <f>SUM(H14+L14+P14+T14+X14+AZ14+AV14+AJ14+AR14)</f>
        <v>40</v>
      </c>
      <c r="E14" s="55"/>
      <c r="F14" s="56"/>
      <c r="G14" s="56"/>
      <c r="H14" s="58"/>
      <c r="I14" s="68"/>
      <c r="J14" s="56"/>
      <c r="K14" s="56"/>
      <c r="L14" s="150"/>
      <c r="M14" s="55">
        <v>1</v>
      </c>
      <c r="N14" s="56">
        <v>22</v>
      </c>
      <c r="O14" s="56">
        <v>1</v>
      </c>
      <c r="P14" s="58">
        <f t="shared" si="0"/>
        <v>23</v>
      </c>
      <c r="Q14" s="55">
        <v>1</v>
      </c>
      <c r="R14" s="56">
        <v>14</v>
      </c>
      <c r="S14" s="56">
        <v>3</v>
      </c>
      <c r="T14" s="58">
        <f t="shared" si="1"/>
        <v>17</v>
      </c>
      <c r="U14" s="68"/>
      <c r="V14" s="56"/>
      <c r="W14" s="56"/>
      <c r="X14" s="150"/>
      <c r="Y14" s="55"/>
      <c r="Z14" s="56"/>
      <c r="AA14" s="56"/>
      <c r="AB14" s="58"/>
      <c r="AC14" s="55"/>
      <c r="AD14" s="56"/>
      <c r="AE14" s="56"/>
      <c r="AF14" s="280"/>
      <c r="AG14" s="55"/>
      <c r="AH14" s="56"/>
      <c r="AI14" s="56"/>
      <c r="AJ14" s="58"/>
      <c r="AK14" s="247"/>
      <c r="AL14" s="248"/>
      <c r="AM14" s="248"/>
      <c r="AN14" s="58"/>
      <c r="AO14" s="55"/>
      <c r="AP14" s="56"/>
      <c r="AQ14" s="56"/>
      <c r="AR14" s="58"/>
      <c r="AS14" s="55"/>
      <c r="AT14" s="56"/>
      <c r="AU14" s="56"/>
      <c r="AV14" s="58"/>
      <c r="AW14" s="68"/>
      <c r="AX14" s="56"/>
      <c r="AY14" s="56"/>
      <c r="AZ14" s="61"/>
      <c r="BA14" s="55"/>
      <c r="BB14" s="56"/>
      <c r="BC14" s="56"/>
      <c r="BD14" s="57"/>
      <c r="BE14" s="55"/>
      <c r="BF14" s="56"/>
      <c r="BG14" s="56"/>
      <c r="BH14" s="57"/>
    </row>
    <row r="15" spans="1:80" s="65" customFormat="1" x14ac:dyDescent="0.25">
      <c r="A15" s="183">
        <v>10</v>
      </c>
      <c r="B15" s="125" t="s">
        <v>251</v>
      </c>
      <c r="C15" s="56">
        <v>2010</v>
      </c>
      <c r="D15" s="150">
        <f>SUM(H15+L15+P15+T15+X15+AZ15+AV15+AJ15+AR15)</f>
        <v>40</v>
      </c>
      <c r="E15" s="55"/>
      <c r="F15" s="56"/>
      <c r="G15" s="56"/>
      <c r="H15" s="58"/>
      <c r="I15" s="68"/>
      <c r="J15" s="56"/>
      <c r="K15" s="56"/>
      <c r="L15" s="150"/>
      <c r="M15" s="55"/>
      <c r="N15" s="56"/>
      <c r="O15" s="56"/>
      <c r="P15" s="58"/>
      <c r="Q15" s="55">
        <v>1</v>
      </c>
      <c r="R15" s="56">
        <v>22</v>
      </c>
      <c r="S15" s="56">
        <v>2</v>
      </c>
      <c r="T15" s="58">
        <f t="shared" si="1"/>
        <v>24</v>
      </c>
      <c r="U15" s="68"/>
      <c r="V15" s="56"/>
      <c r="W15" s="56"/>
      <c r="X15" s="150"/>
      <c r="Y15" s="55"/>
      <c r="Z15" s="56"/>
      <c r="AA15" s="56"/>
      <c r="AB15" s="58"/>
      <c r="AC15" s="55"/>
      <c r="AD15" s="56"/>
      <c r="AE15" s="56"/>
      <c r="AF15" s="280"/>
      <c r="AG15" s="55">
        <v>1</v>
      </c>
      <c r="AH15" s="56">
        <v>14</v>
      </c>
      <c r="AI15" s="56">
        <v>2</v>
      </c>
      <c r="AJ15" s="58">
        <f>+AG15*AH15+AI15</f>
        <v>16</v>
      </c>
      <c r="AK15" s="247"/>
      <c r="AL15" s="248"/>
      <c r="AM15" s="248"/>
      <c r="AN15" s="58"/>
      <c r="AO15" s="55"/>
      <c r="AP15" s="56"/>
      <c r="AQ15" s="56"/>
      <c r="AR15" s="58"/>
      <c r="AS15" s="55"/>
      <c r="AT15" s="56"/>
      <c r="AU15" s="56"/>
      <c r="AV15" s="58"/>
      <c r="AW15" s="68"/>
      <c r="AX15" s="56"/>
      <c r="AY15" s="56"/>
      <c r="AZ15" s="61"/>
      <c r="BA15" s="55"/>
      <c r="BB15" s="56"/>
      <c r="BC15" s="56"/>
      <c r="BD15" s="57"/>
      <c r="BE15" s="55"/>
      <c r="BF15" s="56"/>
      <c r="BG15" s="56"/>
      <c r="BH15" s="57"/>
    </row>
    <row r="16" spans="1:80" s="65" customFormat="1" x14ac:dyDescent="0.25">
      <c r="A16" s="183">
        <v>11</v>
      </c>
      <c r="B16" s="125" t="s">
        <v>357</v>
      </c>
      <c r="C16" s="56">
        <v>2010</v>
      </c>
      <c r="D16" s="150">
        <f>SUM(H16+L16+P16+T16+X16+AZ16+AV16+AJ16+AR16+AN16)</f>
        <v>30</v>
      </c>
      <c r="E16" s="55"/>
      <c r="F16" s="56"/>
      <c r="G16" s="56"/>
      <c r="H16" s="58"/>
      <c r="I16" s="68"/>
      <c r="J16" s="56"/>
      <c r="K16" s="56"/>
      <c r="L16" s="150"/>
      <c r="M16" s="55"/>
      <c r="N16" s="56"/>
      <c r="O16" s="56"/>
      <c r="P16" s="58"/>
      <c r="Q16" s="55"/>
      <c r="R16" s="56"/>
      <c r="S16" s="56"/>
      <c r="T16" s="58"/>
      <c r="U16" s="68"/>
      <c r="V16" s="56"/>
      <c r="W16" s="56"/>
      <c r="X16" s="150"/>
      <c r="Y16" s="55"/>
      <c r="Z16" s="56"/>
      <c r="AA16" s="56"/>
      <c r="AB16" s="58"/>
      <c r="AC16" s="55"/>
      <c r="AD16" s="56"/>
      <c r="AE16" s="56"/>
      <c r="AF16" s="280"/>
      <c r="AG16" s="55"/>
      <c r="AH16" s="56"/>
      <c r="AI16" s="56"/>
      <c r="AJ16" s="58"/>
      <c r="AK16" s="284">
        <v>1</v>
      </c>
      <c r="AL16" s="282">
        <v>24</v>
      </c>
      <c r="AM16" s="282">
        <v>6</v>
      </c>
      <c r="AN16" s="58">
        <f>+AL16*AK16+AM16</f>
        <v>30</v>
      </c>
      <c r="AO16" s="55"/>
      <c r="AP16" s="56"/>
      <c r="AQ16" s="56"/>
      <c r="AR16" s="58"/>
      <c r="AS16" s="55"/>
      <c r="AT16" s="56"/>
      <c r="AU16" s="56"/>
      <c r="AV16" s="58"/>
      <c r="AW16" s="68"/>
      <c r="AX16" s="56"/>
      <c r="AY16" s="56"/>
      <c r="AZ16" s="61"/>
      <c r="BA16" s="55"/>
      <c r="BB16" s="56"/>
      <c r="BC16" s="56"/>
      <c r="BD16" s="57"/>
      <c r="BE16" s="55"/>
      <c r="BF16" s="56"/>
      <c r="BG16" s="56"/>
      <c r="BH16" s="57"/>
    </row>
    <row r="17" spans="1:86" s="65" customFormat="1" x14ac:dyDescent="0.25">
      <c r="A17" s="183">
        <v>12</v>
      </c>
      <c r="B17" s="125" t="s">
        <v>341</v>
      </c>
      <c r="C17" s="56">
        <v>2011</v>
      </c>
      <c r="D17" s="150">
        <f>SUM(H17+L17+P17+T17+X17+AZ17+AV17+AJ17+AR17+AF17)</f>
        <v>29</v>
      </c>
      <c r="E17" s="55"/>
      <c r="F17" s="56"/>
      <c r="G17" s="56"/>
      <c r="H17" s="58"/>
      <c r="I17" s="68"/>
      <c r="J17" s="56"/>
      <c r="K17" s="56"/>
      <c r="L17" s="150"/>
      <c r="M17" s="55"/>
      <c r="N17" s="56"/>
      <c r="O17" s="56"/>
      <c r="P17" s="58"/>
      <c r="Q17" s="55"/>
      <c r="R17" s="56"/>
      <c r="S17" s="56"/>
      <c r="T17" s="58"/>
      <c r="U17" s="68"/>
      <c r="V17" s="56"/>
      <c r="W17" s="56"/>
      <c r="X17" s="150"/>
      <c r="Y17" s="55"/>
      <c r="Z17" s="56"/>
      <c r="AA17" s="56"/>
      <c r="AB17" s="58"/>
      <c r="AC17" s="55">
        <v>1</v>
      </c>
      <c r="AD17" s="56">
        <v>25</v>
      </c>
      <c r="AE17" s="56">
        <v>4</v>
      </c>
      <c r="AF17" s="280">
        <f>+AC17*AD17+AE17</f>
        <v>29</v>
      </c>
      <c r="AG17" s="55"/>
      <c r="AH17" s="56"/>
      <c r="AI17" s="56"/>
      <c r="AJ17" s="58"/>
      <c r="AK17" s="247"/>
      <c r="AL17" s="248"/>
      <c r="AM17" s="248"/>
      <c r="AN17" s="58"/>
      <c r="AO17" s="55"/>
      <c r="AP17" s="56"/>
      <c r="AQ17" s="56"/>
      <c r="AR17" s="58"/>
      <c r="AS17" s="55"/>
      <c r="AT17" s="56"/>
      <c r="AU17" s="56"/>
      <c r="AV17" s="58"/>
      <c r="AW17" s="68"/>
      <c r="AX17" s="56"/>
      <c r="AY17" s="56"/>
      <c r="AZ17" s="61"/>
      <c r="BA17" s="55"/>
      <c r="BB17" s="56"/>
      <c r="BC17" s="56"/>
      <c r="BD17" s="57"/>
      <c r="BE17" s="55"/>
      <c r="BF17" s="56"/>
      <c r="BG17" s="56"/>
      <c r="BH17" s="57"/>
    </row>
    <row r="18" spans="1:86" s="281" customFormat="1" ht="15" customHeight="1" x14ac:dyDescent="0.2">
      <c r="A18" s="183">
        <v>13</v>
      </c>
      <c r="B18" s="125" t="s">
        <v>317</v>
      </c>
      <c r="C18" s="56">
        <v>2010</v>
      </c>
      <c r="D18" s="150">
        <f>SUM(H18+L18+P18+T18+X18+AZ18+AV18+AJ18)</f>
        <v>28</v>
      </c>
      <c r="E18" s="55"/>
      <c r="F18" s="56"/>
      <c r="G18" s="56"/>
      <c r="H18" s="58"/>
      <c r="I18" s="68"/>
      <c r="J18" s="56"/>
      <c r="K18" s="56"/>
      <c r="L18" s="150"/>
      <c r="M18" s="175"/>
      <c r="N18" s="279"/>
      <c r="O18" s="176"/>
      <c r="P18" s="208"/>
      <c r="Q18" s="55">
        <v>1</v>
      </c>
      <c r="R18" s="56">
        <v>14</v>
      </c>
      <c r="S18" s="56"/>
      <c r="T18" s="58">
        <f>Q18*R18+S18</f>
        <v>14</v>
      </c>
      <c r="U18" s="68"/>
      <c r="V18" s="56"/>
      <c r="W18" s="56"/>
      <c r="X18" s="150"/>
      <c r="Y18" s="55"/>
      <c r="Z18" s="56"/>
      <c r="AA18" s="56"/>
      <c r="AB18" s="58"/>
      <c r="AC18" s="55"/>
      <c r="AD18" s="56"/>
      <c r="AE18" s="56"/>
      <c r="AF18" s="280"/>
      <c r="AG18" s="55">
        <v>1</v>
      </c>
      <c r="AH18" s="56">
        <v>14</v>
      </c>
      <c r="AI18" s="56"/>
      <c r="AJ18" s="58">
        <f>+AG18*AH18+AI18</f>
        <v>14</v>
      </c>
      <c r="AK18" s="247"/>
      <c r="AL18" s="248"/>
      <c r="AM18" s="248"/>
      <c r="AN18" s="58"/>
      <c r="AO18" s="55"/>
      <c r="AP18" s="56"/>
      <c r="AQ18" s="56"/>
      <c r="AR18" s="58"/>
      <c r="AS18" s="175"/>
      <c r="AT18" s="176"/>
      <c r="AU18" s="176"/>
      <c r="AV18" s="58"/>
      <c r="AW18" s="68"/>
      <c r="AX18" s="56"/>
      <c r="AY18" s="56"/>
      <c r="AZ18" s="61"/>
      <c r="BA18" s="55"/>
      <c r="BB18" s="56"/>
      <c r="BC18" s="56"/>
      <c r="BD18" s="57"/>
      <c r="BE18" s="55"/>
      <c r="BF18" s="56"/>
      <c r="BG18" s="56"/>
      <c r="BH18" s="57"/>
    </row>
    <row r="19" spans="1:86" s="65" customFormat="1" x14ac:dyDescent="0.25">
      <c r="A19" s="183">
        <v>14</v>
      </c>
      <c r="B19" s="125" t="s">
        <v>252</v>
      </c>
      <c r="C19" s="56">
        <v>2011</v>
      </c>
      <c r="D19" s="150">
        <f>+AF19</f>
        <v>26</v>
      </c>
      <c r="E19" s="55"/>
      <c r="F19" s="56"/>
      <c r="G19" s="56"/>
      <c r="H19" s="58"/>
      <c r="I19" s="68"/>
      <c r="J19" s="56"/>
      <c r="K19" s="56"/>
      <c r="L19" s="150"/>
      <c r="M19" s="55"/>
      <c r="N19" s="56"/>
      <c r="O19" s="56"/>
      <c r="P19" s="57"/>
      <c r="Q19" s="55"/>
      <c r="R19" s="56"/>
      <c r="S19" s="56"/>
      <c r="T19" s="58"/>
      <c r="U19" s="68"/>
      <c r="V19" s="56"/>
      <c r="W19" s="56"/>
      <c r="X19" s="150"/>
      <c r="Y19" s="55"/>
      <c r="Z19" s="56"/>
      <c r="AA19" s="56"/>
      <c r="AB19" s="58"/>
      <c r="AC19" s="55">
        <v>1</v>
      </c>
      <c r="AD19" s="56">
        <v>25</v>
      </c>
      <c r="AE19" s="56">
        <v>1</v>
      </c>
      <c r="AF19" s="280">
        <f>+AC19*AD19+AE19</f>
        <v>26</v>
      </c>
      <c r="AG19" s="55"/>
      <c r="AH19" s="56"/>
      <c r="AI19" s="56"/>
      <c r="AJ19" s="58"/>
      <c r="AK19" s="247"/>
      <c r="AL19" s="248"/>
      <c r="AM19" s="248"/>
      <c r="AN19" s="58"/>
      <c r="AO19" s="247"/>
      <c r="AP19" s="248"/>
      <c r="AQ19" s="248"/>
      <c r="AR19" s="58"/>
      <c r="AS19" s="55"/>
      <c r="AT19" s="56"/>
      <c r="AU19" s="56"/>
      <c r="AV19" s="58"/>
      <c r="AW19" s="68"/>
      <c r="AX19" s="56"/>
      <c r="AY19" s="56"/>
      <c r="AZ19" s="61"/>
      <c r="BA19" s="55"/>
      <c r="BB19" s="56"/>
      <c r="BC19" s="56"/>
      <c r="BD19" s="57"/>
      <c r="BE19" s="55"/>
      <c r="BF19" s="56"/>
      <c r="BG19" s="56"/>
      <c r="BH19" s="57"/>
    </row>
    <row r="20" spans="1:86" s="63" customFormat="1" x14ac:dyDescent="0.25">
      <c r="A20" s="183">
        <v>15</v>
      </c>
      <c r="B20" s="125" t="s">
        <v>170</v>
      </c>
      <c r="C20" s="56">
        <v>2011</v>
      </c>
      <c r="D20" s="150">
        <f>SUM(H20+L20+P20+T20+X20+AZ20+AV20+AF20)</f>
        <v>25</v>
      </c>
      <c r="E20" s="55"/>
      <c r="F20" s="56"/>
      <c r="G20" s="56"/>
      <c r="H20" s="58"/>
      <c r="I20" s="68"/>
      <c r="J20" s="56"/>
      <c r="K20" s="56"/>
      <c r="L20" s="150"/>
      <c r="M20" s="55"/>
      <c r="N20" s="56"/>
      <c r="O20" s="56"/>
      <c r="P20" s="57"/>
      <c r="Q20" s="55"/>
      <c r="R20" s="56"/>
      <c r="S20" s="56"/>
      <c r="T20" s="58"/>
      <c r="U20" s="68"/>
      <c r="V20" s="56"/>
      <c r="W20" s="56"/>
      <c r="X20" s="150"/>
      <c r="Y20" s="55"/>
      <c r="Z20" s="56"/>
      <c r="AA20" s="56"/>
      <c r="AB20" s="58"/>
      <c r="AC20" s="55">
        <v>1</v>
      </c>
      <c r="AD20" s="56">
        <v>25</v>
      </c>
      <c r="AE20" s="56"/>
      <c r="AF20" s="280">
        <f>+AC20*AD20+AE20</f>
        <v>25</v>
      </c>
      <c r="AG20" s="55"/>
      <c r="AH20" s="56"/>
      <c r="AI20" s="56"/>
      <c r="AJ20" s="58"/>
      <c r="AK20" s="247"/>
      <c r="AL20" s="248"/>
      <c r="AM20" s="248"/>
      <c r="AN20" s="58"/>
      <c r="AO20" s="55"/>
      <c r="AP20" s="56"/>
      <c r="AQ20" s="56"/>
      <c r="AR20" s="58"/>
      <c r="AS20" s="55"/>
      <c r="AT20" s="56"/>
      <c r="AU20" s="56"/>
      <c r="AV20" s="58"/>
      <c r="AW20" s="68"/>
      <c r="AX20" s="56"/>
      <c r="AY20" s="56"/>
      <c r="AZ20" s="61">
        <f>AW20*AX20+AY20</f>
        <v>0</v>
      </c>
      <c r="BA20" s="55"/>
      <c r="BB20" s="56"/>
      <c r="BC20" s="56"/>
      <c r="BD20" s="57"/>
      <c r="BE20" s="55"/>
      <c r="BF20" s="56"/>
      <c r="BG20" s="56"/>
      <c r="BH20" s="57"/>
      <c r="BI20" s="65"/>
      <c r="BJ20" s="65"/>
      <c r="BK20" s="65"/>
      <c r="BL20" s="65"/>
      <c r="BM20" s="65"/>
      <c r="BN20" s="65"/>
      <c r="BO20" s="65"/>
      <c r="BP20" s="65"/>
      <c r="BQ20" s="65"/>
      <c r="BR20" s="65"/>
      <c r="BS20" s="65"/>
      <c r="BT20" s="65"/>
      <c r="BU20" s="65"/>
      <c r="BV20" s="65"/>
      <c r="BW20" s="65"/>
      <c r="BX20" s="65"/>
      <c r="BY20" s="65"/>
      <c r="BZ20" s="65"/>
      <c r="CA20" s="65"/>
      <c r="CB20" s="65"/>
      <c r="CC20" s="65"/>
      <c r="CD20" s="65"/>
      <c r="CE20" s="65"/>
      <c r="CF20" s="65"/>
      <c r="CG20" s="65"/>
      <c r="CH20" s="62"/>
    </row>
    <row r="21" spans="1:86" s="65" customFormat="1" x14ac:dyDescent="0.25">
      <c r="A21" s="183">
        <v>15</v>
      </c>
      <c r="B21" s="125" t="s">
        <v>352</v>
      </c>
      <c r="C21" s="56"/>
      <c r="D21" s="150">
        <f>SUM(H21+L21+P21+T21+X21+AZ21+AV21+AF21+AN21)</f>
        <v>25</v>
      </c>
      <c r="E21" s="55"/>
      <c r="F21" s="56"/>
      <c r="G21" s="56"/>
      <c r="H21" s="58"/>
      <c r="I21" s="68"/>
      <c r="J21" s="56"/>
      <c r="K21" s="56"/>
      <c r="L21" s="150"/>
      <c r="M21" s="55"/>
      <c r="N21" s="56"/>
      <c r="O21" s="56"/>
      <c r="P21" s="57"/>
      <c r="Q21" s="55"/>
      <c r="R21" s="56"/>
      <c r="S21" s="56"/>
      <c r="T21" s="58"/>
      <c r="U21" s="68"/>
      <c r="V21" s="56"/>
      <c r="W21" s="56"/>
      <c r="X21" s="150"/>
      <c r="Y21" s="55"/>
      <c r="Z21" s="56"/>
      <c r="AA21" s="56"/>
      <c r="AB21" s="58"/>
      <c r="AC21" s="55"/>
      <c r="AD21" s="56"/>
      <c r="AE21" s="56"/>
      <c r="AF21" s="280"/>
      <c r="AG21" s="55"/>
      <c r="AH21" s="56"/>
      <c r="AI21" s="56"/>
      <c r="AJ21" s="58"/>
      <c r="AK21" s="284">
        <v>1</v>
      </c>
      <c r="AL21" s="282">
        <v>24</v>
      </c>
      <c r="AM21" s="282">
        <v>1</v>
      </c>
      <c r="AN21" s="58">
        <f>+AK21*AL21+AM21</f>
        <v>25</v>
      </c>
      <c r="AO21" s="55"/>
      <c r="AP21" s="56"/>
      <c r="AQ21" s="56"/>
      <c r="AR21" s="58"/>
      <c r="AS21" s="55"/>
      <c r="AT21" s="56"/>
      <c r="AU21" s="56"/>
      <c r="AV21" s="58"/>
      <c r="AW21" s="68"/>
      <c r="AX21" s="56"/>
      <c r="AY21" s="56"/>
      <c r="AZ21" s="61"/>
      <c r="BA21" s="55"/>
      <c r="BB21" s="56"/>
      <c r="BC21" s="56"/>
      <c r="BD21" s="57"/>
      <c r="BE21" s="55"/>
      <c r="BF21" s="56"/>
      <c r="BG21" s="56"/>
      <c r="BH21" s="57"/>
    </row>
    <row r="22" spans="1:86" s="65" customFormat="1" x14ac:dyDescent="0.25">
      <c r="A22" s="183">
        <v>16</v>
      </c>
      <c r="B22" s="125" t="s">
        <v>308</v>
      </c>
      <c r="C22" s="56">
        <v>2010</v>
      </c>
      <c r="D22" s="150">
        <f>SUM(H22+L22+P22+T22+X22+AZ22+AV22+AJ22+AR22)</f>
        <v>23</v>
      </c>
      <c r="E22" s="55"/>
      <c r="F22" s="56"/>
      <c r="G22" s="56"/>
      <c r="H22" s="58"/>
      <c r="I22" s="68"/>
      <c r="J22" s="56"/>
      <c r="K22" s="56"/>
      <c r="L22" s="150"/>
      <c r="M22" s="55">
        <v>1</v>
      </c>
      <c r="N22" s="56">
        <v>22</v>
      </c>
      <c r="O22" s="56">
        <v>1</v>
      </c>
      <c r="P22" s="58">
        <f>M22*N22+O22</f>
        <v>23</v>
      </c>
      <c r="Q22" s="55"/>
      <c r="R22" s="56"/>
      <c r="S22" s="56"/>
      <c r="T22" s="58"/>
      <c r="U22" s="68"/>
      <c r="V22" s="56"/>
      <c r="W22" s="56"/>
      <c r="X22" s="150"/>
      <c r="Y22" s="55"/>
      <c r="Z22" s="56"/>
      <c r="AA22" s="56"/>
      <c r="AB22" s="58"/>
      <c r="AC22" s="55"/>
      <c r="AD22" s="56"/>
      <c r="AE22" s="56"/>
      <c r="AF22" s="280"/>
      <c r="AG22" s="55"/>
      <c r="AH22" s="56"/>
      <c r="AI22" s="56"/>
      <c r="AJ22" s="58"/>
      <c r="AK22" s="247"/>
      <c r="AL22" s="248"/>
      <c r="AM22" s="248"/>
      <c r="AN22" s="58"/>
      <c r="AO22" s="55"/>
      <c r="AP22" s="56"/>
      <c r="AQ22" s="56"/>
      <c r="AR22" s="58"/>
      <c r="AS22" s="55"/>
      <c r="AT22" s="56"/>
      <c r="AU22" s="56"/>
      <c r="AV22" s="58"/>
      <c r="AW22" s="68"/>
      <c r="AX22" s="56"/>
      <c r="AY22" s="56"/>
      <c r="AZ22" s="61"/>
      <c r="BA22" s="55"/>
      <c r="BB22" s="56"/>
      <c r="BC22" s="56"/>
      <c r="BD22" s="57"/>
      <c r="BE22" s="55"/>
      <c r="BF22" s="56"/>
      <c r="BG22" s="56"/>
      <c r="BH22" s="57"/>
    </row>
    <row r="23" spans="1:86" s="65" customFormat="1" x14ac:dyDescent="0.25">
      <c r="A23" s="183">
        <v>17</v>
      </c>
      <c r="B23" s="125" t="s">
        <v>240</v>
      </c>
      <c r="C23" s="56">
        <v>2010</v>
      </c>
      <c r="D23" s="150">
        <f>SUM(H23+L23+P23+T23+X23+AZ23+AV23+AJ23+AR23)</f>
        <v>22</v>
      </c>
      <c r="E23" s="55"/>
      <c r="F23" s="56"/>
      <c r="G23" s="56"/>
      <c r="H23" s="58"/>
      <c r="I23" s="68"/>
      <c r="J23" s="56"/>
      <c r="K23" s="56"/>
      <c r="L23" s="150"/>
      <c r="M23" s="55"/>
      <c r="N23" s="56"/>
      <c r="O23" s="56"/>
      <c r="P23" s="58"/>
      <c r="Q23" s="55">
        <v>1</v>
      </c>
      <c r="R23" s="56">
        <v>22</v>
      </c>
      <c r="S23" s="56"/>
      <c r="T23" s="58">
        <f>Q23*R23+S23</f>
        <v>22</v>
      </c>
      <c r="U23" s="68"/>
      <c r="V23" s="56"/>
      <c r="W23" s="56"/>
      <c r="X23" s="150"/>
      <c r="Y23" s="55"/>
      <c r="Z23" s="56"/>
      <c r="AA23" s="56"/>
      <c r="AB23" s="58"/>
      <c r="AC23" s="55"/>
      <c r="AD23" s="56"/>
      <c r="AE23" s="56"/>
      <c r="AF23" s="280"/>
      <c r="AG23" s="55"/>
      <c r="AH23" s="56"/>
      <c r="AI23" s="56"/>
      <c r="AJ23" s="58"/>
      <c r="AK23" s="247"/>
      <c r="AL23" s="248"/>
      <c r="AM23" s="248"/>
      <c r="AN23" s="58"/>
      <c r="AO23" s="55"/>
      <c r="AP23" s="56"/>
      <c r="AQ23" s="56"/>
      <c r="AR23" s="58"/>
      <c r="AS23" s="55"/>
      <c r="AT23" s="56"/>
      <c r="AU23" s="56"/>
      <c r="AV23" s="58"/>
      <c r="AW23" s="68"/>
      <c r="AX23" s="56"/>
      <c r="AY23" s="56"/>
      <c r="AZ23" s="61"/>
      <c r="BA23" s="55"/>
      <c r="BB23" s="56"/>
      <c r="BC23" s="56"/>
      <c r="BD23" s="57"/>
      <c r="BE23" s="55"/>
      <c r="BF23" s="56"/>
      <c r="BG23" s="56"/>
      <c r="BH23" s="57"/>
    </row>
    <row r="24" spans="1:86" s="65" customFormat="1" x14ac:dyDescent="0.25">
      <c r="A24" s="183">
        <v>18</v>
      </c>
      <c r="B24" s="125" t="s">
        <v>196</v>
      </c>
      <c r="C24" s="56">
        <v>2012</v>
      </c>
      <c r="D24" s="150">
        <f>SUM(H24+L24+P24+T24+X24+AZ24+AV24+AJ24)</f>
        <v>21</v>
      </c>
      <c r="E24" s="55"/>
      <c r="F24" s="56"/>
      <c r="G24" s="56"/>
      <c r="H24" s="58"/>
      <c r="I24" s="68"/>
      <c r="J24" s="56"/>
      <c r="K24" s="56"/>
      <c r="L24" s="150"/>
      <c r="M24" s="55"/>
      <c r="N24" s="56"/>
      <c r="O24" s="56"/>
      <c r="P24" s="57"/>
      <c r="Q24" s="55"/>
      <c r="R24" s="56"/>
      <c r="S24" s="56"/>
      <c r="T24" s="58"/>
      <c r="U24" s="68">
        <v>1</v>
      </c>
      <c r="V24" s="56">
        <v>19</v>
      </c>
      <c r="W24" s="56">
        <v>2</v>
      </c>
      <c r="X24" s="150">
        <f>U24*V24+W24</f>
        <v>21</v>
      </c>
      <c r="Y24" s="55"/>
      <c r="Z24" s="56"/>
      <c r="AA24" s="56"/>
      <c r="AB24" s="57"/>
      <c r="AC24" s="55"/>
      <c r="AD24" s="56"/>
      <c r="AE24" s="56"/>
      <c r="AF24" s="280"/>
      <c r="AG24" s="55"/>
      <c r="AH24" s="56"/>
      <c r="AI24" s="56"/>
      <c r="AJ24" s="58"/>
      <c r="AK24" s="247"/>
      <c r="AL24" s="248"/>
      <c r="AM24" s="248"/>
      <c r="AN24" s="58"/>
      <c r="AO24" s="247"/>
      <c r="AP24" s="248"/>
      <c r="AQ24" s="248"/>
      <c r="AR24" s="58"/>
      <c r="AS24" s="55"/>
      <c r="AT24" s="56"/>
      <c r="AU24" s="56"/>
      <c r="AV24" s="58">
        <f>+AS24*AT24+AU24</f>
        <v>0</v>
      </c>
      <c r="AW24" s="68"/>
      <c r="AX24" s="56"/>
      <c r="AY24" s="56"/>
      <c r="AZ24" s="61"/>
      <c r="BA24" s="55"/>
      <c r="BB24" s="56"/>
      <c r="BC24" s="56"/>
      <c r="BD24" s="57"/>
      <c r="BE24" s="55"/>
      <c r="BF24" s="56"/>
      <c r="BG24" s="56"/>
      <c r="BH24" s="57"/>
    </row>
    <row r="25" spans="1:86" s="281" customFormat="1" ht="15" customHeight="1" x14ac:dyDescent="0.2">
      <c r="A25" s="183">
        <v>19</v>
      </c>
      <c r="B25" s="125" t="s">
        <v>282</v>
      </c>
      <c r="C25" s="56">
        <v>2011</v>
      </c>
      <c r="D25" s="150">
        <f>SUM(H25+L25+P25+T25+X25+AZ25+AV25)</f>
        <v>18</v>
      </c>
      <c r="E25" s="55">
        <v>1</v>
      </c>
      <c r="F25" s="56">
        <v>17</v>
      </c>
      <c r="G25" s="56">
        <v>1</v>
      </c>
      <c r="H25" s="58">
        <f>+E25*F25+G25</f>
        <v>18</v>
      </c>
      <c r="I25" s="68"/>
      <c r="J25" s="56"/>
      <c r="K25" s="56"/>
      <c r="L25" s="150"/>
      <c r="M25" s="175"/>
      <c r="N25" s="279"/>
      <c r="O25" s="176"/>
      <c r="P25" s="208"/>
      <c r="Q25" s="55"/>
      <c r="R25" s="56"/>
      <c r="S25" s="56"/>
      <c r="T25" s="58"/>
      <c r="U25" s="68"/>
      <c r="V25" s="56"/>
      <c r="W25" s="56"/>
      <c r="X25" s="150"/>
      <c r="Y25" s="55"/>
      <c r="Z25" s="56"/>
      <c r="AA25" s="56"/>
      <c r="AB25" s="58"/>
      <c r="AC25" s="55"/>
      <c r="AD25" s="56"/>
      <c r="AE25" s="56"/>
      <c r="AF25" s="280"/>
      <c r="AG25" s="55"/>
      <c r="AH25" s="56"/>
      <c r="AI25" s="56"/>
      <c r="AJ25" s="58"/>
      <c r="AK25" s="247"/>
      <c r="AL25" s="248"/>
      <c r="AM25" s="248"/>
      <c r="AN25" s="58"/>
      <c r="AO25" s="55"/>
      <c r="AP25" s="56"/>
      <c r="AQ25" s="56"/>
      <c r="AR25" s="58"/>
      <c r="AS25" s="175"/>
      <c r="AT25" s="176"/>
      <c r="AU25" s="176"/>
      <c r="AV25" s="58"/>
      <c r="AW25" s="68"/>
      <c r="AX25" s="56"/>
      <c r="AY25" s="56"/>
      <c r="AZ25" s="61"/>
      <c r="BA25" s="55"/>
      <c r="BB25" s="56"/>
      <c r="BC25" s="56"/>
      <c r="BD25" s="57"/>
      <c r="BE25" s="55"/>
      <c r="BF25" s="56"/>
      <c r="BG25" s="56"/>
      <c r="BH25" s="57"/>
    </row>
    <row r="26" spans="1:86" s="281" customFormat="1" ht="15" customHeight="1" x14ac:dyDescent="0.2">
      <c r="A26" s="183">
        <v>20</v>
      </c>
      <c r="B26" s="125" t="s">
        <v>343</v>
      </c>
      <c r="C26" s="56">
        <v>2013</v>
      </c>
      <c r="D26" s="150">
        <f>SUM(H26+L26+P26+T26+X26+AZ26+AV26+AF26)</f>
        <v>17</v>
      </c>
      <c r="E26" s="55"/>
      <c r="F26" s="56"/>
      <c r="G26" s="56"/>
      <c r="H26" s="58"/>
      <c r="I26" s="68"/>
      <c r="J26" s="56"/>
      <c r="K26" s="56"/>
      <c r="L26" s="150"/>
      <c r="M26" s="175"/>
      <c r="N26" s="279"/>
      <c r="O26" s="176"/>
      <c r="P26" s="208"/>
      <c r="Q26" s="55"/>
      <c r="R26" s="56"/>
      <c r="S26" s="56"/>
      <c r="T26" s="58"/>
      <c r="U26" s="68"/>
      <c r="V26" s="56"/>
      <c r="W26" s="56"/>
      <c r="X26" s="150"/>
      <c r="Y26" s="55"/>
      <c r="Z26" s="56"/>
      <c r="AA26" s="56"/>
      <c r="AB26" s="58"/>
      <c r="AC26" s="55">
        <v>1</v>
      </c>
      <c r="AD26" s="56">
        <v>15</v>
      </c>
      <c r="AE26" s="56">
        <v>2</v>
      </c>
      <c r="AF26" s="280">
        <f>+AC26*AD26+AE26</f>
        <v>17</v>
      </c>
      <c r="AG26" s="55"/>
      <c r="AH26" s="56"/>
      <c r="AI26" s="56"/>
      <c r="AJ26" s="58"/>
      <c r="AK26" s="247"/>
      <c r="AL26" s="248"/>
      <c r="AM26" s="248"/>
      <c r="AN26" s="58"/>
      <c r="AO26" s="55"/>
      <c r="AP26" s="56"/>
      <c r="AQ26" s="56"/>
      <c r="AR26" s="58"/>
      <c r="AS26" s="175"/>
      <c r="AT26" s="176"/>
      <c r="AU26" s="176"/>
      <c r="AV26" s="58"/>
      <c r="AW26" s="68"/>
      <c r="AX26" s="56"/>
      <c r="AY26" s="56"/>
      <c r="AZ26" s="61"/>
      <c r="BA26" s="55"/>
      <c r="BB26" s="56"/>
      <c r="BC26" s="56"/>
      <c r="BD26" s="57"/>
      <c r="BE26" s="55"/>
      <c r="BF26" s="56"/>
      <c r="BG26" s="56"/>
      <c r="BH26" s="57"/>
    </row>
    <row r="27" spans="1:86" s="281" customFormat="1" ht="15" customHeight="1" x14ac:dyDescent="0.2">
      <c r="A27" s="183">
        <v>20</v>
      </c>
      <c r="B27" s="125" t="s">
        <v>351</v>
      </c>
      <c r="C27" s="56">
        <v>2013</v>
      </c>
      <c r="D27" s="150">
        <f>SUM(H27+L27+P27+T27+X27+AZ27+AV27+AF27+AJ27)</f>
        <v>17</v>
      </c>
      <c r="E27" s="55"/>
      <c r="F27" s="56"/>
      <c r="G27" s="56"/>
      <c r="H27" s="58"/>
      <c r="I27" s="68"/>
      <c r="J27" s="56"/>
      <c r="K27" s="56"/>
      <c r="L27" s="150"/>
      <c r="M27" s="175"/>
      <c r="N27" s="279"/>
      <c r="O27" s="176"/>
      <c r="P27" s="208"/>
      <c r="Q27" s="55"/>
      <c r="R27" s="56"/>
      <c r="S27" s="56"/>
      <c r="T27" s="58"/>
      <c r="U27" s="68"/>
      <c r="V27" s="56"/>
      <c r="W27" s="56"/>
      <c r="X27" s="150"/>
      <c r="Y27" s="55"/>
      <c r="Z27" s="56"/>
      <c r="AA27" s="56"/>
      <c r="AB27" s="58"/>
      <c r="AC27" s="55"/>
      <c r="AD27" s="56"/>
      <c r="AE27" s="56"/>
      <c r="AF27" s="280"/>
      <c r="AG27" s="55">
        <v>1</v>
      </c>
      <c r="AH27" s="56">
        <v>14</v>
      </c>
      <c r="AI27" s="56">
        <v>3</v>
      </c>
      <c r="AJ27" s="58">
        <f>+AG27*AH27+AI27</f>
        <v>17</v>
      </c>
      <c r="AK27" s="247"/>
      <c r="AL27" s="248"/>
      <c r="AM27" s="248"/>
      <c r="AN27" s="58"/>
      <c r="AO27" s="55"/>
      <c r="AP27" s="56"/>
      <c r="AQ27" s="56"/>
      <c r="AR27" s="58"/>
      <c r="AS27" s="175"/>
      <c r="AT27" s="176"/>
      <c r="AU27" s="176"/>
      <c r="AV27" s="58"/>
      <c r="AW27" s="68"/>
      <c r="AX27" s="56"/>
      <c r="AY27" s="56"/>
      <c r="AZ27" s="61"/>
      <c r="BA27" s="55"/>
      <c r="BB27" s="56"/>
      <c r="BC27" s="56"/>
      <c r="BD27" s="57"/>
      <c r="BE27" s="55"/>
      <c r="BF27" s="56"/>
      <c r="BG27" s="56"/>
      <c r="BH27" s="57"/>
    </row>
    <row r="28" spans="1:86" s="281" customFormat="1" ht="15" customHeight="1" x14ac:dyDescent="0.2">
      <c r="A28" s="183">
        <v>21</v>
      </c>
      <c r="B28" s="125" t="s">
        <v>359</v>
      </c>
      <c r="C28" s="56">
        <v>2010</v>
      </c>
      <c r="D28" s="150">
        <f>SUM(H28+L28+P28+T28+X28+AZ28+AV28+AF28+AJ28+AN28)</f>
        <v>16</v>
      </c>
      <c r="E28" s="55"/>
      <c r="F28" s="56"/>
      <c r="G28" s="56"/>
      <c r="H28" s="58"/>
      <c r="I28" s="68"/>
      <c r="J28" s="56"/>
      <c r="K28" s="56"/>
      <c r="L28" s="150"/>
      <c r="M28" s="175"/>
      <c r="N28" s="279"/>
      <c r="O28" s="176"/>
      <c r="P28" s="208"/>
      <c r="Q28" s="55"/>
      <c r="R28" s="56"/>
      <c r="S28" s="56"/>
      <c r="T28" s="58"/>
      <c r="U28" s="68"/>
      <c r="V28" s="56"/>
      <c r="W28" s="56"/>
      <c r="X28" s="150"/>
      <c r="Y28" s="55"/>
      <c r="Z28" s="56"/>
      <c r="AA28" s="56"/>
      <c r="AB28" s="58"/>
      <c r="AC28" s="55"/>
      <c r="AD28" s="56"/>
      <c r="AE28" s="56"/>
      <c r="AF28" s="280"/>
      <c r="AG28" s="55"/>
      <c r="AH28" s="56"/>
      <c r="AI28" s="56"/>
      <c r="AJ28" s="58"/>
      <c r="AK28" s="284">
        <v>1</v>
      </c>
      <c r="AL28" s="282">
        <v>16</v>
      </c>
      <c r="AM28" s="282"/>
      <c r="AN28" s="58">
        <f>+AK28*AL28</f>
        <v>16</v>
      </c>
      <c r="AO28" s="55"/>
      <c r="AP28" s="56"/>
      <c r="AQ28" s="56"/>
      <c r="AR28" s="58"/>
      <c r="AS28" s="175"/>
      <c r="AT28" s="176"/>
      <c r="AU28" s="176"/>
      <c r="AV28" s="58"/>
      <c r="AW28" s="68"/>
      <c r="AX28" s="56"/>
      <c r="AY28" s="56"/>
      <c r="AZ28" s="61"/>
      <c r="BA28" s="55"/>
      <c r="BB28" s="56"/>
      <c r="BC28" s="56"/>
      <c r="BD28" s="57"/>
      <c r="BE28" s="55"/>
      <c r="BF28" s="56"/>
      <c r="BG28" s="56"/>
      <c r="BH28" s="57"/>
    </row>
    <row r="29" spans="1:86" s="281" customFormat="1" ht="15" customHeight="1" x14ac:dyDescent="0.2">
      <c r="A29" s="183">
        <v>22</v>
      </c>
      <c r="B29" s="125" t="s">
        <v>340</v>
      </c>
      <c r="C29" s="56">
        <v>2017</v>
      </c>
      <c r="D29" s="150">
        <f>+AB29</f>
        <v>7.5</v>
      </c>
      <c r="E29" s="55"/>
      <c r="F29" s="56"/>
      <c r="G29" s="56"/>
      <c r="H29" s="58"/>
      <c r="I29" s="68"/>
      <c r="J29" s="56"/>
      <c r="K29" s="56"/>
      <c r="L29" s="150"/>
      <c r="M29" s="175"/>
      <c r="N29" s="279"/>
      <c r="O29" s="176"/>
      <c r="P29" s="208"/>
      <c r="Q29" s="55"/>
      <c r="R29" s="56"/>
      <c r="S29" s="56"/>
      <c r="T29" s="58"/>
      <c r="U29" s="68"/>
      <c r="V29" s="56"/>
      <c r="W29" s="56"/>
      <c r="X29" s="150"/>
      <c r="Y29" s="55">
        <v>1.5</v>
      </c>
      <c r="Z29" s="56">
        <v>5</v>
      </c>
      <c r="AA29" s="56"/>
      <c r="AB29" s="58">
        <f>+Y29*Z29+AA29</f>
        <v>7.5</v>
      </c>
      <c r="AC29" s="55"/>
      <c r="AD29" s="56"/>
      <c r="AE29" s="56"/>
      <c r="AF29" s="280"/>
      <c r="AG29" s="55"/>
      <c r="AH29" s="56"/>
      <c r="AI29" s="56"/>
      <c r="AJ29" s="58"/>
      <c r="AK29" s="247"/>
      <c r="AL29" s="248"/>
      <c r="AM29" s="248"/>
      <c r="AN29" s="58"/>
      <c r="AO29" s="55"/>
      <c r="AP29" s="56"/>
      <c r="AQ29" s="56"/>
      <c r="AR29" s="58"/>
      <c r="AS29" s="175"/>
      <c r="AT29" s="176"/>
      <c r="AU29" s="176"/>
      <c r="AV29" s="58"/>
      <c r="AW29" s="68"/>
      <c r="AX29" s="56"/>
      <c r="AY29" s="56"/>
      <c r="AZ29" s="61"/>
      <c r="BA29" s="55"/>
      <c r="BB29" s="56"/>
      <c r="BC29" s="56"/>
      <c r="BD29" s="57"/>
      <c r="BE29" s="55"/>
      <c r="BF29" s="56"/>
      <c r="BG29" s="56"/>
      <c r="BH29" s="57"/>
    </row>
    <row r="30" spans="1:86" s="281" customFormat="1" ht="15" customHeight="1" x14ac:dyDescent="0.2">
      <c r="A30" s="183">
        <v>23</v>
      </c>
      <c r="B30" s="125" t="s">
        <v>302</v>
      </c>
      <c r="C30" s="56">
        <v>2010</v>
      </c>
      <c r="D30" s="150">
        <f>SUM(H30+L30+P30+T30+X30+AZ30+AV30)</f>
        <v>6</v>
      </c>
      <c r="E30" s="55"/>
      <c r="F30" s="56"/>
      <c r="G30" s="56"/>
      <c r="H30" s="58"/>
      <c r="I30" s="68">
        <v>1</v>
      </c>
      <c r="J30" s="56">
        <v>6</v>
      </c>
      <c r="K30" s="56"/>
      <c r="L30" s="150">
        <f t="shared" ref="L30:L68" si="6">I30*J30+K30</f>
        <v>6</v>
      </c>
      <c r="M30" s="175"/>
      <c r="N30" s="279"/>
      <c r="O30" s="176"/>
      <c r="P30" s="208"/>
      <c r="Q30" s="55"/>
      <c r="R30" s="56"/>
      <c r="S30" s="56"/>
      <c r="T30" s="58"/>
      <c r="U30" s="68"/>
      <c r="V30" s="56"/>
      <c r="W30" s="56"/>
      <c r="X30" s="150"/>
      <c r="Y30" s="55"/>
      <c r="Z30" s="56"/>
      <c r="AA30" s="56"/>
      <c r="AB30" s="58"/>
      <c r="AC30" s="55"/>
      <c r="AD30" s="56"/>
      <c r="AE30" s="56"/>
      <c r="AF30" s="280"/>
      <c r="AG30" s="55"/>
      <c r="AH30" s="56"/>
      <c r="AI30" s="56"/>
      <c r="AJ30" s="58"/>
      <c r="AK30" s="247"/>
      <c r="AL30" s="248"/>
      <c r="AM30" s="248"/>
      <c r="AN30" s="58"/>
      <c r="AO30" s="55"/>
      <c r="AP30" s="56"/>
      <c r="AQ30" s="56"/>
      <c r="AR30" s="58"/>
      <c r="AS30" s="175"/>
      <c r="AT30" s="176"/>
      <c r="AU30" s="176"/>
      <c r="AV30" s="58"/>
      <c r="AW30" s="68"/>
      <c r="AX30" s="56"/>
      <c r="AY30" s="56"/>
      <c r="AZ30" s="61"/>
      <c r="BA30" s="55"/>
      <c r="BB30" s="56"/>
      <c r="BC30" s="56"/>
      <c r="BD30" s="57"/>
      <c r="BE30" s="55"/>
      <c r="BF30" s="56"/>
      <c r="BG30" s="56"/>
      <c r="BH30" s="57"/>
    </row>
    <row r="31" spans="1:86" s="63" customFormat="1" x14ac:dyDescent="0.25">
      <c r="A31" s="183">
        <v>23</v>
      </c>
      <c r="B31" s="125" t="s">
        <v>172</v>
      </c>
      <c r="C31" s="56">
        <v>2015</v>
      </c>
      <c r="D31" s="150">
        <f>SUM(H31+L31+P31+T31+X31+AZ31+AV31+AF31)</f>
        <v>6</v>
      </c>
      <c r="E31" s="55"/>
      <c r="F31" s="56"/>
      <c r="G31" s="56"/>
      <c r="H31" s="58"/>
      <c r="I31" s="68"/>
      <c r="J31" s="56"/>
      <c r="K31" s="56"/>
      <c r="L31" s="150"/>
      <c r="M31" s="55"/>
      <c r="N31" s="56"/>
      <c r="O31" s="56"/>
      <c r="P31" s="57"/>
      <c r="Q31" s="55"/>
      <c r="R31" s="56"/>
      <c r="S31" s="56"/>
      <c r="T31" s="58"/>
      <c r="U31" s="68"/>
      <c r="V31" s="56"/>
      <c r="W31" s="56"/>
      <c r="X31" s="150"/>
      <c r="Y31" s="55"/>
      <c r="Z31" s="56"/>
      <c r="AA31" s="56"/>
      <c r="AB31" s="57"/>
      <c r="AC31" s="55">
        <v>1</v>
      </c>
      <c r="AD31" s="56">
        <v>5</v>
      </c>
      <c r="AE31" s="56">
        <v>1</v>
      </c>
      <c r="AF31" s="280">
        <f t="shared" ref="AF31" si="7">+AC31*AD31+AE31</f>
        <v>6</v>
      </c>
      <c r="AG31" s="55"/>
      <c r="AH31" s="56"/>
      <c r="AI31" s="56"/>
      <c r="AJ31" s="58"/>
      <c r="AK31" s="247"/>
      <c r="AL31" s="248"/>
      <c r="AM31" s="248"/>
      <c r="AN31" s="58"/>
      <c r="AO31" s="247"/>
      <c r="AP31" s="248"/>
      <c r="AQ31" s="248"/>
      <c r="AR31" s="58"/>
      <c r="AS31" s="55"/>
      <c r="AT31" s="56"/>
      <c r="AU31" s="56"/>
      <c r="AV31" s="58">
        <f>+AS31*AT31+AU31</f>
        <v>0</v>
      </c>
      <c r="AW31" s="68"/>
      <c r="AX31" s="56"/>
      <c r="AY31" s="56"/>
      <c r="AZ31" s="61"/>
      <c r="BA31" s="55"/>
      <c r="BB31" s="56"/>
      <c r="BC31" s="56"/>
      <c r="BD31" s="57"/>
      <c r="BE31" s="55"/>
      <c r="BF31" s="56"/>
      <c r="BG31" s="56"/>
      <c r="BH31" s="57"/>
      <c r="BI31" s="65"/>
      <c r="BJ31" s="65"/>
      <c r="BK31" s="65"/>
      <c r="BL31" s="65"/>
      <c r="BM31" s="65"/>
      <c r="BN31" s="65"/>
      <c r="BO31" s="65"/>
      <c r="BP31" s="65"/>
      <c r="BQ31" s="65"/>
      <c r="BR31" s="65"/>
      <c r="BS31" s="65"/>
      <c r="BT31" s="65"/>
      <c r="BU31" s="65"/>
      <c r="BV31" s="65"/>
      <c r="BW31" s="65"/>
      <c r="BX31" s="65"/>
      <c r="BY31" s="65"/>
      <c r="BZ31" s="65"/>
      <c r="CA31" s="65"/>
      <c r="CB31" s="62"/>
    </row>
    <row r="32" spans="1:86" s="65" customFormat="1" x14ac:dyDescent="0.25">
      <c r="A32" s="183">
        <v>24</v>
      </c>
      <c r="B32" s="125" t="s">
        <v>271</v>
      </c>
      <c r="C32" s="56"/>
      <c r="D32" s="150">
        <f>SUM(H32+L32+P32+T32+X32+AZ32+AV32+AF32+AN32)</f>
        <v>5</v>
      </c>
      <c r="E32" s="55"/>
      <c r="F32" s="56"/>
      <c r="G32" s="56"/>
      <c r="H32" s="58"/>
      <c r="I32" s="68"/>
      <c r="J32" s="56"/>
      <c r="K32" s="56"/>
      <c r="L32" s="150"/>
      <c r="M32" s="55"/>
      <c r="N32" s="56"/>
      <c r="O32" s="56"/>
      <c r="P32" s="57"/>
      <c r="Q32" s="55"/>
      <c r="R32" s="56"/>
      <c r="S32" s="56"/>
      <c r="T32" s="58"/>
      <c r="U32" s="68"/>
      <c r="V32" s="56"/>
      <c r="W32" s="56"/>
      <c r="X32" s="150"/>
      <c r="Y32" s="55"/>
      <c r="Z32" s="56"/>
      <c r="AA32" s="56"/>
      <c r="AB32" s="57"/>
      <c r="AC32" s="55"/>
      <c r="AD32" s="56"/>
      <c r="AE32" s="56"/>
      <c r="AF32" s="280"/>
      <c r="AG32" s="55"/>
      <c r="AH32" s="56"/>
      <c r="AI32" s="56"/>
      <c r="AJ32" s="58"/>
      <c r="AK32" s="284">
        <v>1</v>
      </c>
      <c r="AL32" s="282">
        <v>5</v>
      </c>
      <c r="AM32" s="282"/>
      <c r="AN32" s="58">
        <f>+AK32*AL32</f>
        <v>5</v>
      </c>
      <c r="AO32" s="247"/>
      <c r="AP32" s="248"/>
      <c r="AQ32" s="248"/>
      <c r="AR32" s="58"/>
      <c r="AS32" s="55"/>
      <c r="AT32" s="56"/>
      <c r="AU32" s="56"/>
      <c r="AV32" s="58"/>
      <c r="AW32" s="68"/>
      <c r="AX32" s="56"/>
      <c r="AY32" s="56"/>
      <c r="AZ32" s="61"/>
      <c r="BA32" s="55"/>
      <c r="BB32" s="56"/>
      <c r="BC32" s="56"/>
      <c r="BD32" s="57"/>
      <c r="BE32" s="55"/>
      <c r="BF32" s="56"/>
      <c r="BG32" s="56"/>
      <c r="BH32" s="57"/>
    </row>
    <row r="33" spans="1:86" s="281" customFormat="1" ht="15" customHeight="1" x14ac:dyDescent="0.2">
      <c r="A33" s="183">
        <v>25</v>
      </c>
      <c r="B33" s="125" t="s">
        <v>284</v>
      </c>
      <c r="C33" s="56">
        <v>2015</v>
      </c>
      <c r="D33" s="150">
        <f t="shared" ref="D33:D42" si="8">SUM(H33+L33+P33+T33+X33+AZ33+AV33)</f>
        <v>4</v>
      </c>
      <c r="E33" s="55">
        <v>1</v>
      </c>
      <c r="F33" s="56">
        <v>4</v>
      </c>
      <c r="G33" s="56"/>
      <c r="H33" s="58">
        <f>+E33*F33+G33</f>
        <v>4</v>
      </c>
      <c r="I33" s="68"/>
      <c r="J33" s="56"/>
      <c r="K33" s="56"/>
      <c r="L33" s="150"/>
      <c r="M33" s="175"/>
      <c r="N33" s="279"/>
      <c r="O33" s="176"/>
      <c r="P33" s="208"/>
      <c r="Q33" s="55"/>
      <c r="R33" s="56"/>
      <c r="S33" s="56"/>
      <c r="T33" s="58"/>
      <c r="U33" s="68"/>
      <c r="V33" s="56"/>
      <c r="W33" s="56"/>
      <c r="X33" s="150"/>
      <c r="Y33" s="55"/>
      <c r="Z33" s="56"/>
      <c r="AA33" s="56"/>
      <c r="AB33" s="58"/>
      <c r="AC33" s="55"/>
      <c r="AD33" s="56"/>
      <c r="AE33" s="56"/>
      <c r="AF33" s="280"/>
      <c r="AG33" s="55"/>
      <c r="AH33" s="56"/>
      <c r="AI33" s="56"/>
      <c r="AJ33" s="58"/>
      <c r="AK33" s="247"/>
      <c r="AL33" s="248"/>
      <c r="AM33" s="248"/>
      <c r="AN33" s="58"/>
      <c r="AO33" s="55"/>
      <c r="AP33" s="56"/>
      <c r="AQ33" s="56"/>
      <c r="AR33" s="58"/>
      <c r="AS33" s="175"/>
      <c r="AT33" s="176"/>
      <c r="AU33" s="176"/>
      <c r="AV33" s="58"/>
      <c r="AW33" s="68"/>
      <c r="AX33" s="56"/>
      <c r="AY33" s="56"/>
      <c r="AZ33" s="61"/>
      <c r="BA33" s="55"/>
      <c r="BB33" s="56"/>
      <c r="BC33" s="56"/>
      <c r="BD33" s="57"/>
      <c r="BE33" s="55"/>
      <c r="BF33" s="56"/>
      <c r="BG33" s="56"/>
      <c r="BH33" s="57"/>
    </row>
    <row r="34" spans="1:86" s="63" customFormat="1" ht="15.6" customHeight="1" x14ac:dyDescent="0.25">
      <c r="A34" s="183">
        <v>25</v>
      </c>
      <c r="B34" s="125" t="s">
        <v>173</v>
      </c>
      <c r="C34" s="56">
        <v>2015</v>
      </c>
      <c r="D34" s="150">
        <f t="shared" si="8"/>
        <v>4</v>
      </c>
      <c r="E34" s="55">
        <v>1</v>
      </c>
      <c r="F34" s="56">
        <v>4</v>
      </c>
      <c r="G34" s="56"/>
      <c r="H34" s="58">
        <f>E34*F34+G34</f>
        <v>4</v>
      </c>
      <c r="I34" s="68"/>
      <c r="J34" s="56"/>
      <c r="K34" s="56"/>
      <c r="L34" s="150"/>
      <c r="M34" s="55"/>
      <c r="N34" s="56"/>
      <c r="O34" s="56"/>
      <c r="P34" s="208"/>
      <c r="Q34" s="55"/>
      <c r="R34" s="56"/>
      <c r="S34" s="56"/>
      <c r="T34" s="58"/>
      <c r="U34" s="68"/>
      <c r="V34" s="56"/>
      <c r="W34" s="56"/>
      <c r="X34" s="150"/>
      <c r="Y34" s="55"/>
      <c r="Z34" s="56"/>
      <c r="AA34" s="56"/>
      <c r="AB34" s="58"/>
      <c r="AC34" s="55"/>
      <c r="AD34" s="56"/>
      <c r="AE34" s="56"/>
      <c r="AF34" s="280"/>
      <c r="AG34" s="55"/>
      <c r="AH34" s="56"/>
      <c r="AI34" s="56"/>
      <c r="AJ34" s="58"/>
      <c r="AK34" s="247"/>
      <c r="AL34" s="248"/>
      <c r="AM34" s="248"/>
      <c r="AN34" s="58"/>
      <c r="AO34" s="247"/>
      <c r="AP34" s="248"/>
      <c r="AQ34" s="248"/>
      <c r="AR34" s="58"/>
      <c r="AS34" s="55"/>
      <c r="AT34" s="56"/>
      <c r="AU34" s="56"/>
      <c r="AV34" s="58"/>
      <c r="AW34" s="68"/>
      <c r="AX34" s="56"/>
      <c r="AY34" s="56"/>
      <c r="AZ34" s="61"/>
      <c r="BA34" s="55"/>
      <c r="BB34" s="56"/>
      <c r="BC34" s="56"/>
      <c r="BD34" s="57"/>
      <c r="BE34" s="55"/>
      <c r="BF34" s="56"/>
      <c r="BG34" s="56"/>
      <c r="BH34" s="57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5"/>
      <c r="CA34" s="65"/>
      <c r="CB34" s="62"/>
    </row>
    <row r="35" spans="1:86" s="63" customFormat="1" ht="15.6" customHeight="1" x14ac:dyDescent="0.25">
      <c r="A35" s="183">
        <v>25</v>
      </c>
      <c r="B35" s="125" t="s">
        <v>174</v>
      </c>
      <c r="C35" s="56">
        <v>2017</v>
      </c>
      <c r="D35" s="150">
        <f t="shared" si="8"/>
        <v>4</v>
      </c>
      <c r="E35" s="55">
        <v>1</v>
      </c>
      <c r="F35" s="56">
        <v>4</v>
      </c>
      <c r="G35" s="56"/>
      <c r="H35" s="58">
        <f>E35*F35+G35</f>
        <v>4</v>
      </c>
      <c r="I35" s="68"/>
      <c r="J35" s="56"/>
      <c r="K35" s="56"/>
      <c r="L35" s="150"/>
      <c r="M35" s="55"/>
      <c r="N35" s="56"/>
      <c r="O35" s="56"/>
      <c r="P35" s="208"/>
      <c r="Q35" s="55"/>
      <c r="R35" s="56"/>
      <c r="S35" s="56"/>
      <c r="T35" s="58"/>
      <c r="U35" s="68"/>
      <c r="V35" s="56"/>
      <c r="W35" s="56"/>
      <c r="X35" s="150"/>
      <c r="Y35" s="55"/>
      <c r="Z35" s="56"/>
      <c r="AA35" s="56"/>
      <c r="AB35" s="58"/>
      <c r="AC35" s="55"/>
      <c r="AD35" s="56"/>
      <c r="AE35" s="56"/>
      <c r="AF35" s="280"/>
      <c r="AG35" s="55"/>
      <c r="AH35" s="56"/>
      <c r="AI35" s="56"/>
      <c r="AJ35" s="58"/>
      <c r="AK35" s="247"/>
      <c r="AL35" s="248"/>
      <c r="AM35" s="248"/>
      <c r="AN35" s="58"/>
      <c r="AO35" s="247"/>
      <c r="AP35" s="248"/>
      <c r="AQ35" s="248"/>
      <c r="AR35" s="58"/>
      <c r="AS35" s="55"/>
      <c r="AT35" s="56"/>
      <c r="AU35" s="56"/>
      <c r="AV35" s="58"/>
      <c r="AW35" s="68"/>
      <c r="AX35" s="56"/>
      <c r="AY35" s="56"/>
      <c r="AZ35" s="61"/>
      <c r="BA35" s="55"/>
      <c r="BB35" s="56"/>
      <c r="BC35" s="56"/>
      <c r="BD35" s="57"/>
      <c r="BE35" s="55"/>
      <c r="BF35" s="56"/>
      <c r="BG35" s="56"/>
      <c r="BH35" s="57"/>
      <c r="BI35" s="65"/>
      <c r="BJ35" s="65"/>
      <c r="BK35" s="65"/>
      <c r="BL35" s="65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5"/>
      <c r="CA35" s="65"/>
      <c r="CB35" s="62"/>
    </row>
    <row r="36" spans="1:86" s="65" customFormat="1" ht="15.6" customHeight="1" x14ac:dyDescent="0.25">
      <c r="A36" s="183">
        <v>25</v>
      </c>
      <c r="B36" s="125" t="s">
        <v>285</v>
      </c>
      <c r="C36" s="56">
        <v>2013</v>
      </c>
      <c r="D36" s="150">
        <f t="shared" si="8"/>
        <v>4</v>
      </c>
      <c r="E36" s="55">
        <v>1</v>
      </c>
      <c r="F36" s="56">
        <v>4</v>
      </c>
      <c r="G36" s="56"/>
      <c r="H36" s="58">
        <f>E36*F36+G36</f>
        <v>4</v>
      </c>
      <c r="I36" s="68"/>
      <c r="J36" s="56"/>
      <c r="K36" s="56"/>
      <c r="L36" s="150"/>
      <c r="M36" s="55"/>
      <c r="N36" s="56"/>
      <c r="O36" s="56"/>
      <c r="P36" s="208"/>
      <c r="Q36" s="55"/>
      <c r="R36" s="56"/>
      <c r="S36" s="56"/>
      <c r="T36" s="58"/>
      <c r="U36" s="68"/>
      <c r="V36" s="56"/>
      <c r="W36" s="56"/>
      <c r="X36" s="150"/>
      <c r="Y36" s="55"/>
      <c r="Z36" s="56"/>
      <c r="AA36" s="56"/>
      <c r="AB36" s="58"/>
      <c r="AC36" s="55"/>
      <c r="AD36" s="56"/>
      <c r="AE36" s="56"/>
      <c r="AF36" s="280"/>
      <c r="AG36" s="55"/>
      <c r="AH36" s="56"/>
      <c r="AI36" s="56"/>
      <c r="AJ36" s="58"/>
      <c r="AK36" s="247"/>
      <c r="AL36" s="248"/>
      <c r="AM36" s="248"/>
      <c r="AN36" s="58"/>
      <c r="AO36" s="247"/>
      <c r="AP36" s="248"/>
      <c r="AQ36" s="248"/>
      <c r="AR36" s="58"/>
      <c r="AS36" s="55"/>
      <c r="AT36" s="56"/>
      <c r="AU36" s="56"/>
      <c r="AV36" s="58"/>
      <c r="AW36" s="68"/>
      <c r="AX36" s="56"/>
      <c r="AY36" s="56"/>
      <c r="AZ36" s="61"/>
      <c r="BA36" s="55"/>
      <c r="BB36" s="56"/>
      <c r="BC36" s="56"/>
      <c r="BD36" s="57"/>
      <c r="BE36" s="55"/>
      <c r="BF36" s="56"/>
      <c r="BG36" s="56"/>
      <c r="BH36" s="57"/>
    </row>
    <row r="37" spans="1:86" s="65" customFormat="1" x14ac:dyDescent="0.25">
      <c r="A37" s="183">
        <v>25</v>
      </c>
      <c r="B37" s="125" t="s">
        <v>286</v>
      </c>
      <c r="C37" s="56">
        <v>2012</v>
      </c>
      <c r="D37" s="150">
        <f t="shared" si="8"/>
        <v>4</v>
      </c>
      <c r="E37" s="55">
        <v>1</v>
      </c>
      <c r="F37" s="56">
        <v>4</v>
      </c>
      <c r="G37" s="56"/>
      <c r="H37" s="58">
        <f>E37*F37+G37</f>
        <v>4</v>
      </c>
      <c r="I37" s="68"/>
      <c r="J37" s="56"/>
      <c r="K37" s="56"/>
      <c r="L37" s="150"/>
      <c r="M37" s="55"/>
      <c r="N37" s="56"/>
      <c r="O37" s="56"/>
      <c r="P37" s="208"/>
      <c r="Q37" s="55"/>
      <c r="R37" s="56"/>
      <c r="S37" s="56"/>
      <c r="T37" s="58"/>
      <c r="U37" s="68"/>
      <c r="V37" s="56"/>
      <c r="W37" s="56"/>
      <c r="X37" s="150"/>
      <c r="Y37" s="55"/>
      <c r="Z37" s="56"/>
      <c r="AA37" s="56"/>
      <c r="AB37" s="58"/>
      <c r="AC37" s="55"/>
      <c r="AD37" s="56"/>
      <c r="AE37" s="56"/>
      <c r="AF37" s="280"/>
      <c r="AG37" s="55"/>
      <c r="AH37" s="56"/>
      <c r="AI37" s="56"/>
      <c r="AJ37" s="58"/>
      <c r="AK37" s="247"/>
      <c r="AL37" s="248"/>
      <c r="AM37" s="248"/>
      <c r="AN37" s="58"/>
      <c r="AO37" s="247"/>
      <c r="AP37" s="248"/>
      <c r="AQ37" s="248"/>
      <c r="AR37" s="58"/>
      <c r="AS37" s="55"/>
      <c r="AT37" s="56"/>
      <c r="AU37" s="56"/>
      <c r="AV37" s="58"/>
      <c r="AW37" s="68"/>
      <c r="AX37" s="56"/>
      <c r="AY37" s="56"/>
      <c r="AZ37" s="61"/>
      <c r="BA37" s="55"/>
      <c r="BB37" s="56"/>
      <c r="BC37" s="56"/>
      <c r="BD37" s="57"/>
      <c r="BE37" s="55"/>
      <c r="BF37" s="56"/>
      <c r="BG37" s="56"/>
      <c r="BH37" s="57"/>
    </row>
    <row r="38" spans="1:86" s="65" customFormat="1" x14ac:dyDescent="0.25">
      <c r="A38" s="183">
        <v>26</v>
      </c>
      <c r="B38" s="125" t="s">
        <v>303</v>
      </c>
      <c r="C38" s="56">
        <v>2013</v>
      </c>
      <c r="D38" s="150">
        <f t="shared" si="8"/>
        <v>3</v>
      </c>
      <c r="E38" s="55"/>
      <c r="F38" s="56"/>
      <c r="G38" s="56"/>
      <c r="H38" s="58"/>
      <c r="I38" s="68">
        <v>1</v>
      </c>
      <c r="J38" s="56">
        <v>3</v>
      </c>
      <c r="K38" s="56"/>
      <c r="L38" s="150">
        <f t="shared" si="6"/>
        <v>3</v>
      </c>
      <c r="M38" s="55"/>
      <c r="N38" s="56"/>
      <c r="O38" s="56"/>
      <c r="P38" s="208"/>
      <c r="Q38" s="55"/>
      <c r="R38" s="56"/>
      <c r="S38" s="56"/>
      <c r="T38" s="58"/>
      <c r="U38" s="68"/>
      <c r="V38" s="56"/>
      <c r="W38" s="56"/>
      <c r="X38" s="150"/>
      <c r="Y38" s="55"/>
      <c r="Z38" s="56"/>
      <c r="AA38" s="56"/>
      <c r="AB38" s="58"/>
      <c r="AC38" s="55"/>
      <c r="AD38" s="56"/>
      <c r="AE38" s="56"/>
      <c r="AF38" s="280"/>
      <c r="AG38" s="55"/>
      <c r="AH38" s="56"/>
      <c r="AI38" s="56"/>
      <c r="AJ38" s="58"/>
      <c r="AK38" s="247"/>
      <c r="AL38" s="248"/>
      <c r="AM38" s="248"/>
      <c r="AN38" s="58"/>
      <c r="AO38" s="247"/>
      <c r="AP38" s="248"/>
      <c r="AQ38" s="248"/>
      <c r="AR38" s="58"/>
      <c r="AS38" s="55"/>
      <c r="AT38" s="56"/>
      <c r="AU38" s="56"/>
      <c r="AV38" s="58"/>
      <c r="AW38" s="68"/>
      <c r="AX38" s="56"/>
      <c r="AY38" s="56"/>
      <c r="AZ38" s="61"/>
      <c r="BA38" s="55"/>
      <c r="BB38" s="56"/>
      <c r="BC38" s="56"/>
      <c r="BD38" s="57"/>
      <c r="BE38" s="55"/>
      <c r="BF38" s="56"/>
      <c r="BG38" s="56"/>
      <c r="BH38" s="57"/>
    </row>
    <row r="39" spans="1:86" s="65" customFormat="1" x14ac:dyDescent="0.25">
      <c r="A39" s="183">
        <v>26</v>
      </c>
      <c r="B39" s="125" t="s">
        <v>304</v>
      </c>
      <c r="C39" s="56">
        <v>2013</v>
      </c>
      <c r="D39" s="150">
        <f t="shared" si="8"/>
        <v>3</v>
      </c>
      <c r="E39" s="55"/>
      <c r="F39" s="56"/>
      <c r="G39" s="56"/>
      <c r="H39" s="58"/>
      <c r="I39" s="68">
        <v>1</v>
      </c>
      <c r="J39" s="56">
        <v>3</v>
      </c>
      <c r="K39" s="56"/>
      <c r="L39" s="150">
        <f t="shared" si="6"/>
        <v>3</v>
      </c>
      <c r="M39" s="55"/>
      <c r="N39" s="56"/>
      <c r="O39" s="56"/>
      <c r="P39" s="208"/>
      <c r="Q39" s="55"/>
      <c r="R39" s="56"/>
      <c r="S39" s="56"/>
      <c r="T39" s="58"/>
      <c r="U39" s="68"/>
      <c r="V39" s="56"/>
      <c r="W39" s="56"/>
      <c r="X39" s="150"/>
      <c r="Y39" s="55"/>
      <c r="Z39" s="56"/>
      <c r="AA39" s="56"/>
      <c r="AB39" s="58"/>
      <c r="AC39" s="55"/>
      <c r="AD39" s="56"/>
      <c r="AE39" s="56"/>
      <c r="AF39" s="280"/>
      <c r="AG39" s="55"/>
      <c r="AH39" s="56"/>
      <c r="AI39" s="56"/>
      <c r="AJ39" s="58"/>
      <c r="AK39" s="247"/>
      <c r="AL39" s="248"/>
      <c r="AM39" s="248"/>
      <c r="AN39" s="58"/>
      <c r="AO39" s="247"/>
      <c r="AP39" s="248"/>
      <c r="AQ39" s="248"/>
      <c r="AR39" s="58"/>
      <c r="AS39" s="55"/>
      <c r="AT39" s="56"/>
      <c r="AU39" s="56"/>
      <c r="AV39" s="58"/>
      <c r="AW39" s="68"/>
      <c r="AX39" s="56"/>
      <c r="AY39" s="56"/>
      <c r="AZ39" s="61"/>
      <c r="BA39" s="55"/>
      <c r="BB39" s="56"/>
      <c r="BC39" s="56"/>
      <c r="BD39" s="57"/>
      <c r="BE39" s="55"/>
      <c r="BF39" s="56"/>
      <c r="BG39" s="56"/>
      <c r="BH39" s="57"/>
    </row>
    <row r="40" spans="1:86" s="65" customFormat="1" x14ac:dyDescent="0.25">
      <c r="A40" s="183">
        <v>26</v>
      </c>
      <c r="B40" s="125" t="s">
        <v>305</v>
      </c>
      <c r="C40" s="56">
        <v>2018</v>
      </c>
      <c r="D40" s="150">
        <f t="shared" si="8"/>
        <v>3</v>
      </c>
      <c r="E40" s="55"/>
      <c r="F40" s="56"/>
      <c r="G40" s="56"/>
      <c r="H40" s="58"/>
      <c r="I40" s="68">
        <v>1</v>
      </c>
      <c r="J40" s="56">
        <v>3</v>
      </c>
      <c r="K40" s="56"/>
      <c r="L40" s="150">
        <f t="shared" si="6"/>
        <v>3</v>
      </c>
      <c r="M40" s="55"/>
      <c r="N40" s="56"/>
      <c r="O40" s="56"/>
      <c r="P40" s="208"/>
      <c r="Q40" s="55"/>
      <c r="R40" s="56"/>
      <c r="S40" s="56"/>
      <c r="T40" s="58"/>
      <c r="U40" s="68"/>
      <c r="V40" s="56"/>
      <c r="W40" s="56"/>
      <c r="X40" s="150"/>
      <c r="Y40" s="55"/>
      <c r="Z40" s="56"/>
      <c r="AA40" s="56"/>
      <c r="AB40" s="58"/>
      <c r="AC40" s="55"/>
      <c r="AD40" s="56"/>
      <c r="AE40" s="56"/>
      <c r="AF40" s="280"/>
      <c r="AG40" s="55"/>
      <c r="AH40" s="56"/>
      <c r="AI40" s="56"/>
      <c r="AJ40" s="58"/>
      <c r="AK40" s="247"/>
      <c r="AL40" s="248"/>
      <c r="AM40" s="248"/>
      <c r="AN40" s="58"/>
      <c r="AO40" s="247"/>
      <c r="AP40" s="248"/>
      <c r="AQ40" s="248"/>
      <c r="AR40" s="58"/>
      <c r="AS40" s="55"/>
      <c r="AT40" s="56"/>
      <c r="AU40" s="56"/>
      <c r="AV40" s="58"/>
      <c r="AW40" s="68"/>
      <c r="AX40" s="56"/>
      <c r="AY40" s="56"/>
      <c r="AZ40" s="61"/>
      <c r="BA40" s="55"/>
      <c r="BB40" s="56"/>
      <c r="BC40" s="56"/>
      <c r="BD40" s="57"/>
      <c r="BE40" s="55"/>
      <c r="BF40" s="56"/>
      <c r="BG40" s="56"/>
      <c r="BH40" s="57"/>
    </row>
    <row r="41" spans="1:86" s="65" customFormat="1" x14ac:dyDescent="0.25">
      <c r="A41" s="183">
        <v>26</v>
      </c>
      <c r="B41" s="125" t="s">
        <v>306</v>
      </c>
      <c r="C41" s="56">
        <v>2015</v>
      </c>
      <c r="D41" s="150">
        <f t="shared" si="8"/>
        <v>3</v>
      </c>
      <c r="E41" s="55"/>
      <c r="F41" s="56"/>
      <c r="G41" s="56"/>
      <c r="H41" s="58"/>
      <c r="I41" s="68">
        <v>1</v>
      </c>
      <c r="J41" s="56">
        <v>3</v>
      </c>
      <c r="K41" s="56"/>
      <c r="L41" s="150">
        <f t="shared" si="6"/>
        <v>3</v>
      </c>
      <c r="M41" s="55"/>
      <c r="N41" s="56"/>
      <c r="O41" s="56"/>
      <c r="P41" s="208"/>
      <c r="Q41" s="55"/>
      <c r="R41" s="56"/>
      <c r="S41" s="56"/>
      <c r="T41" s="58"/>
      <c r="U41" s="68"/>
      <c r="V41" s="56"/>
      <c r="W41" s="56"/>
      <c r="X41" s="150"/>
      <c r="Y41" s="55"/>
      <c r="Z41" s="56"/>
      <c r="AA41" s="56"/>
      <c r="AB41" s="58"/>
      <c r="AC41" s="55"/>
      <c r="AD41" s="56"/>
      <c r="AE41" s="56"/>
      <c r="AF41" s="280"/>
      <c r="AG41" s="55"/>
      <c r="AH41" s="56"/>
      <c r="AI41" s="56"/>
      <c r="AJ41" s="58"/>
      <c r="AK41" s="247"/>
      <c r="AL41" s="248"/>
      <c r="AM41" s="248"/>
      <c r="AN41" s="58"/>
      <c r="AO41" s="247"/>
      <c r="AP41" s="248"/>
      <c r="AQ41" s="248"/>
      <c r="AR41" s="58"/>
      <c r="AS41" s="55"/>
      <c r="AT41" s="56"/>
      <c r="AU41" s="56"/>
      <c r="AV41" s="58"/>
      <c r="AW41" s="68"/>
      <c r="AX41" s="56"/>
      <c r="AY41" s="56"/>
      <c r="AZ41" s="61"/>
      <c r="BA41" s="55"/>
      <c r="BB41" s="56"/>
      <c r="BC41" s="56"/>
      <c r="BD41" s="57"/>
      <c r="BE41" s="55"/>
      <c r="BF41" s="56"/>
      <c r="BG41" s="56"/>
      <c r="BH41" s="57"/>
    </row>
    <row r="42" spans="1:86" s="65" customFormat="1" x14ac:dyDescent="0.25">
      <c r="A42" s="183">
        <v>26</v>
      </c>
      <c r="B42" s="125" t="s">
        <v>307</v>
      </c>
      <c r="C42" s="56">
        <v>2010</v>
      </c>
      <c r="D42" s="150">
        <f t="shared" si="8"/>
        <v>3</v>
      </c>
      <c r="E42" s="55"/>
      <c r="F42" s="56"/>
      <c r="G42" s="56"/>
      <c r="H42" s="58"/>
      <c r="I42" s="68">
        <v>1</v>
      </c>
      <c r="J42" s="56">
        <v>3</v>
      </c>
      <c r="K42" s="56"/>
      <c r="L42" s="150">
        <f t="shared" si="6"/>
        <v>3</v>
      </c>
      <c r="M42" s="55"/>
      <c r="N42" s="56"/>
      <c r="O42" s="56"/>
      <c r="P42" s="208"/>
      <c r="Q42" s="55"/>
      <c r="R42" s="56"/>
      <c r="S42" s="56"/>
      <c r="T42" s="58"/>
      <c r="U42" s="68"/>
      <c r="V42" s="56"/>
      <c r="W42" s="56"/>
      <c r="X42" s="150"/>
      <c r="Y42" s="55"/>
      <c r="Z42" s="56"/>
      <c r="AA42" s="56"/>
      <c r="AB42" s="58"/>
      <c r="AC42" s="55"/>
      <c r="AD42" s="56"/>
      <c r="AE42" s="56"/>
      <c r="AF42" s="280"/>
      <c r="AG42" s="55"/>
      <c r="AH42" s="56"/>
      <c r="AI42" s="56"/>
      <c r="AJ42" s="58"/>
      <c r="AK42" s="247"/>
      <c r="AL42" s="248"/>
      <c r="AM42" s="248"/>
      <c r="AN42" s="58"/>
      <c r="AO42" s="247"/>
      <c r="AP42" s="248"/>
      <c r="AQ42" s="248"/>
      <c r="AR42" s="58"/>
      <c r="AS42" s="55"/>
      <c r="AT42" s="56"/>
      <c r="AU42" s="56"/>
      <c r="AV42" s="58"/>
      <c r="AW42" s="68"/>
      <c r="AX42" s="56"/>
      <c r="AY42" s="56"/>
      <c r="AZ42" s="61"/>
      <c r="BA42" s="55"/>
      <c r="BB42" s="56"/>
      <c r="BC42" s="56"/>
      <c r="BD42" s="57"/>
      <c r="BE42" s="55"/>
      <c r="BF42" s="56"/>
      <c r="BG42" s="56"/>
      <c r="BH42" s="57"/>
    </row>
    <row r="43" spans="1:86" s="83" customFormat="1" hidden="1" x14ac:dyDescent="0.25">
      <c r="A43" s="162">
        <v>14</v>
      </c>
      <c r="B43" s="157" t="s">
        <v>237</v>
      </c>
      <c r="C43" s="74">
        <v>2012</v>
      </c>
      <c r="D43" s="163">
        <f>SUM(H43+L43+P43+T43+X43+AZ43+AV43+AJ43)</f>
        <v>0</v>
      </c>
      <c r="E43" s="73"/>
      <c r="F43" s="74"/>
      <c r="G43" s="74"/>
      <c r="H43" s="128"/>
      <c r="I43" s="107"/>
      <c r="J43" s="74"/>
      <c r="K43" s="74"/>
      <c r="L43" s="150">
        <f t="shared" si="6"/>
        <v>0</v>
      </c>
      <c r="M43" s="73"/>
      <c r="N43" s="74"/>
      <c r="O43" s="74"/>
      <c r="P43" s="76"/>
      <c r="Q43" s="73"/>
      <c r="R43" s="74"/>
      <c r="S43" s="74"/>
      <c r="T43" s="58">
        <f t="shared" ref="T43:T68" si="9">Q43*R43+S43</f>
        <v>0</v>
      </c>
      <c r="U43" s="107"/>
      <c r="V43" s="74"/>
      <c r="W43" s="74"/>
      <c r="X43" s="163">
        <f>+U43*V43+W43</f>
        <v>0</v>
      </c>
      <c r="Y43" s="73"/>
      <c r="Z43" s="74"/>
      <c r="AA43" s="74"/>
      <c r="AB43" s="76"/>
      <c r="AC43" s="73"/>
      <c r="AD43" s="74"/>
      <c r="AE43" s="74"/>
      <c r="AF43" s="280">
        <f t="shared" ref="AF43:AF68" si="10">+AC43*AD43+AE43</f>
        <v>0</v>
      </c>
      <c r="AG43" s="73"/>
      <c r="AH43" s="74"/>
      <c r="AI43" s="74"/>
      <c r="AJ43" s="128">
        <f>+AG43*AH43+AI43</f>
        <v>0</v>
      </c>
      <c r="AK43" s="253"/>
      <c r="AL43" s="190"/>
      <c r="AM43" s="190"/>
      <c r="AN43" s="128"/>
      <c r="AO43" s="73"/>
      <c r="AP43" s="74"/>
      <c r="AQ43" s="74"/>
      <c r="AR43" s="128"/>
      <c r="AS43" s="73"/>
      <c r="AT43" s="74"/>
      <c r="AU43" s="74"/>
      <c r="AV43" s="128"/>
      <c r="AW43" s="107"/>
      <c r="AX43" s="74"/>
      <c r="AY43" s="74"/>
      <c r="AZ43" s="108"/>
      <c r="BA43" s="73"/>
      <c r="BB43" s="74"/>
      <c r="BC43" s="74"/>
      <c r="BD43" s="76"/>
      <c r="BE43" s="73"/>
      <c r="BF43" s="74"/>
      <c r="BG43" s="74"/>
      <c r="BH43" s="76"/>
    </row>
    <row r="44" spans="1:86" s="82" customFormat="1" hidden="1" x14ac:dyDescent="0.25">
      <c r="A44" s="162">
        <v>15</v>
      </c>
      <c r="B44" s="157" t="s">
        <v>241</v>
      </c>
      <c r="C44" s="74">
        <v>2011</v>
      </c>
      <c r="D44" s="163">
        <f>SUM(H44+L44+P44+T44+X44+AZ44+AV44+AJ44)</f>
        <v>0</v>
      </c>
      <c r="E44" s="73"/>
      <c r="F44" s="74"/>
      <c r="G44" s="74"/>
      <c r="H44" s="128"/>
      <c r="I44" s="107"/>
      <c r="J44" s="74"/>
      <c r="K44" s="74"/>
      <c r="L44" s="150">
        <f t="shared" si="6"/>
        <v>0</v>
      </c>
      <c r="M44" s="73"/>
      <c r="N44" s="74"/>
      <c r="O44" s="74"/>
      <c r="P44" s="76"/>
      <c r="Q44" s="73"/>
      <c r="R44" s="74"/>
      <c r="S44" s="74"/>
      <c r="T44" s="58">
        <f t="shared" si="9"/>
        <v>0</v>
      </c>
      <c r="U44" s="107"/>
      <c r="V44" s="74"/>
      <c r="W44" s="74"/>
      <c r="X44" s="163">
        <f>+U44*V44</f>
        <v>0</v>
      </c>
      <c r="Y44" s="73"/>
      <c r="Z44" s="74"/>
      <c r="AA44" s="74"/>
      <c r="AB44" s="76"/>
      <c r="AC44" s="73"/>
      <c r="AD44" s="74"/>
      <c r="AE44" s="74"/>
      <c r="AF44" s="280">
        <f t="shared" si="10"/>
        <v>0</v>
      </c>
      <c r="AG44" s="73"/>
      <c r="AH44" s="74"/>
      <c r="AI44" s="74"/>
      <c r="AJ44" s="128">
        <f>+AG44*AH44+AI44</f>
        <v>0</v>
      </c>
      <c r="AK44" s="253"/>
      <c r="AL44" s="190"/>
      <c r="AM44" s="190"/>
      <c r="AN44" s="128"/>
      <c r="AO44" s="73"/>
      <c r="AP44" s="74"/>
      <c r="AQ44" s="74"/>
      <c r="AR44" s="128"/>
      <c r="AS44" s="73"/>
      <c r="AT44" s="74"/>
      <c r="AU44" s="74"/>
      <c r="AV44" s="128"/>
      <c r="AW44" s="107"/>
      <c r="AX44" s="74"/>
      <c r="AY44" s="74"/>
      <c r="AZ44" s="108">
        <f>AW44*AX44+AY44</f>
        <v>0</v>
      </c>
      <c r="BA44" s="73"/>
      <c r="BB44" s="74"/>
      <c r="BC44" s="74"/>
      <c r="BD44" s="76"/>
      <c r="BE44" s="73"/>
      <c r="BF44" s="74"/>
      <c r="BG44" s="74"/>
      <c r="BH44" s="76">
        <f>+BE44*BF44+BG44</f>
        <v>0</v>
      </c>
      <c r="BI44" s="80"/>
      <c r="BJ44" s="80"/>
      <c r="BK44" s="80"/>
      <c r="BL44" s="80"/>
      <c r="BM44" s="80"/>
      <c r="BN44" s="80"/>
      <c r="BO44" s="80"/>
      <c r="BP44" s="80"/>
      <c r="BQ44" s="80"/>
      <c r="BR44" s="80"/>
      <c r="BS44" s="80"/>
      <c r="BT44" s="80"/>
      <c r="BU44" s="80"/>
      <c r="BV44" s="80"/>
      <c r="BW44" s="80"/>
      <c r="BX44" s="80"/>
      <c r="BY44" s="80"/>
      <c r="BZ44" s="80"/>
      <c r="CA44" s="80"/>
      <c r="CB44" s="81"/>
    </row>
    <row r="45" spans="1:86" s="82" customFormat="1" hidden="1" x14ac:dyDescent="0.25">
      <c r="A45" s="162">
        <v>15</v>
      </c>
      <c r="B45" s="157" t="s">
        <v>183</v>
      </c>
      <c r="C45" s="74">
        <v>2010</v>
      </c>
      <c r="D45" s="163">
        <f t="shared" ref="D45:D51" si="11">SUM(H45+L45+P45+T45+X45+AZ45+AV45)</f>
        <v>0</v>
      </c>
      <c r="E45" s="73"/>
      <c r="F45" s="74"/>
      <c r="G45" s="74"/>
      <c r="H45" s="128"/>
      <c r="I45" s="107"/>
      <c r="J45" s="74"/>
      <c r="K45" s="74"/>
      <c r="L45" s="150">
        <f t="shared" si="6"/>
        <v>0</v>
      </c>
      <c r="M45" s="73"/>
      <c r="N45" s="74"/>
      <c r="O45" s="74"/>
      <c r="P45" s="76"/>
      <c r="Q45" s="73"/>
      <c r="R45" s="74"/>
      <c r="S45" s="74"/>
      <c r="T45" s="58">
        <f t="shared" si="9"/>
        <v>0</v>
      </c>
      <c r="U45" s="107"/>
      <c r="V45" s="74"/>
      <c r="W45" s="74"/>
      <c r="X45" s="163"/>
      <c r="Y45" s="73"/>
      <c r="Z45" s="74"/>
      <c r="AA45" s="74"/>
      <c r="AB45" s="128">
        <f t="shared" ref="AB45:AB52" si="12">+Y45*Z45+AA45</f>
        <v>0</v>
      </c>
      <c r="AC45" s="73"/>
      <c r="AD45" s="74"/>
      <c r="AE45" s="74"/>
      <c r="AF45" s="280">
        <f t="shared" si="10"/>
        <v>0</v>
      </c>
      <c r="AG45" s="73"/>
      <c r="AH45" s="74"/>
      <c r="AI45" s="74"/>
      <c r="AJ45" s="128"/>
      <c r="AK45" s="253"/>
      <c r="AL45" s="190"/>
      <c r="AM45" s="190"/>
      <c r="AN45" s="128"/>
      <c r="AO45" s="73"/>
      <c r="AP45" s="74"/>
      <c r="AQ45" s="74"/>
      <c r="AR45" s="128"/>
      <c r="AS45" s="73"/>
      <c r="AT45" s="74"/>
      <c r="AU45" s="74"/>
      <c r="AV45" s="128">
        <f>+AS45*AT45+AU45</f>
        <v>0</v>
      </c>
      <c r="AW45" s="107"/>
      <c r="AX45" s="74"/>
      <c r="AY45" s="74"/>
      <c r="AZ45" s="108">
        <f>AW45*AX45+AY45</f>
        <v>0</v>
      </c>
      <c r="BA45" s="73"/>
      <c r="BB45" s="74"/>
      <c r="BC45" s="74"/>
      <c r="BD45" s="76"/>
      <c r="BE45" s="73"/>
      <c r="BF45" s="74"/>
      <c r="BG45" s="74"/>
      <c r="BH45" s="76"/>
      <c r="BI45" s="80"/>
      <c r="BJ45" s="80"/>
      <c r="BK45" s="80"/>
      <c r="BL45" s="80"/>
      <c r="BM45" s="80"/>
      <c r="BN45" s="80"/>
      <c r="BO45" s="80"/>
      <c r="BP45" s="80"/>
      <c r="BQ45" s="80"/>
      <c r="BR45" s="80"/>
      <c r="BS45" s="80"/>
      <c r="BT45" s="80"/>
      <c r="BU45" s="80"/>
      <c r="BV45" s="80"/>
      <c r="BW45" s="80"/>
      <c r="BX45" s="80"/>
      <c r="BY45" s="80"/>
      <c r="BZ45" s="80"/>
      <c r="CA45" s="80"/>
      <c r="CB45" s="81"/>
    </row>
    <row r="46" spans="1:86" s="82" customFormat="1" hidden="1" x14ac:dyDescent="0.25">
      <c r="A46" s="162">
        <v>16</v>
      </c>
      <c r="B46" s="157" t="s">
        <v>185</v>
      </c>
      <c r="C46" s="74"/>
      <c r="D46" s="163">
        <f t="shared" si="11"/>
        <v>0</v>
      </c>
      <c r="E46" s="73"/>
      <c r="F46" s="74"/>
      <c r="G46" s="74"/>
      <c r="H46" s="128"/>
      <c r="I46" s="107"/>
      <c r="J46" s="74"/>
      <c r="K46" s="74"/>
      <c r="L46" s="150">
        <f t="shared" si="6"/>
        <v>0</v>
      </c>
      <c r="M46" s="73"/>
      <c r="N46" s="74"/>
      <c r="O46" s="74"/>
      <c r="P46" s="76"/>
      <c r="Q46" s="73"/>
      <c r="R46" s="74"/>
      <c r="S46" s="74"/>
      <c r="T46" s="58">
        <f t="shared" si="9"/>
        <v>0</v>
      </c>
      <c r="U46" s="107"/>
      <c r="V46" s="74"/>
      <c r="W46" s="74"/>
      <c r="X46" s="163">
        <f>U46*V46+W46</f>
        <v>0</v>
      </c>
      <c r="Y46" s="73"/>
      <c r="Z46" s="74"/>
      <c r="AA46" s="74"/>
      <c r="AB46" s="128">
        <f t="shared" si="12"/>
        <v>0</v>
      </c>
      <c r="AC46" s="73"/>
      <c r="AD46" s="74"/>
      <c r="AE46" s="74"/>
      <c r="AF46" s="280">
        <f t="shared" si="10"/>
        <v>0</v>
      </c>
      <c r="AG46" s="73"/>
      <c r="AH46" s="74"/>
      <c r="AI46" s="74"/>
      <c r="AJ46" s="128"/>
      <c r="AK46" s="253"/>
      <c r="AL46" s="190"/>
      <c r="AM46" s="190"/>
      <c r="AN46" s="128"/>
      <c r="AO46" s="73"/>
      <c r="AP46" s="74"/>
      <c r="AQ46" s="74"/>
      <c r="AR46" s="128"/>
      <c r="AS46" s="73"/>
      <c r="AT46" s="74"/>
      <c r="AU46" s="74"/>
      <c r="AV46" s="128"/>
      <c r="AW46" s="107"/>
      <c r="AX46" s="74"/>
      <c r="AY46" s="74"/>
      <c r="AZ46" s="108">
        <f>AW46*AX46+AY46</f>
        <v>0</v>
      </c>
      <c r="BA46" s="73"/>
      <c r="BB46" s="74"/>
      <c r="BC46" s="74"/>
      <c r="BD46" s="76">
        <f>BA46*BB46+BC46</f>
        <v>0</v>
      </c>
      <c r="BE46" s="73"/>
      <c r="BF46" s="74"/>
      <c r="BG46" s="74"/>
      <c r="BH46" s="76">
        <f>BE46*BF46+BG46</f>
        <v>0</v>
      </c>
      <c r="BI46" s="80"/>
      <c r="BJ46" s="80"/>
      <c r="BK46" s="80">
        <f ca="1">BK46</f>
        <v>0</v>
      </c>
      <c r="BL46" s="80"/>
      <c r="BM46" s="80"/>
      <c r="BN46" s="80"/>
      <c r="BO46" s="80"/>
      <c r="BP46" s="80"/>
      <c r="BQ46" s="80"/>
      <c r="BR46" s="80"/>
      <c r="BS46" s="80"/>
      <c r="BT46" s="80"/>
      <c r="BU46" s="80"/>
      <c r="BV46" s="80"/>
      <c r="BW46" s="80"/>
      <c r="BX46" s="80"/>
      <c r="BY46" s="80"/>
      <c r="BZ46" s="80"/>
      <c r="CA46" s="80"/>
      <c r="CB46" s="80"/>
      <c r="CC46" s="80"/>
      <c r="CD46" s="80"/>
      <c r="CE46" s="80"/>
      <c r="CF46" s="80"/>
      <c r="CG46" s="80"/>
      <c r="CH46" s="81"/>
    </row>
    <row r="47" spans="1:86" s="82" customFormat="1" hidden="1" x14ac:dyDescent="0.25">
      <c r="A47" s="162">
        <v>18</v>
      </c>
      <c r="B47" s="157" t="s">
        <v>219</v>
      </c>
      <c r="C47" s="74"/>
      <c r="D47" s="163">
        <f t="shared" si="11"/>
        <v>0</v>
      </c>
      <c r="E47" s="73"/>
      <c r="F47" s="74"/>
      <c r="G47" s="74"/>
      <c r="H47" s="128">
        <f>E47*F47+G47</f>
        <v>0</v>
      </c>
      <c r="I47" s="107"/>
      <c r="J47" s="74"/>
      <c r="K47" s="74"/>
      <c r="L47" s="150">
        <f t="shared" si="6"/>
        <v>0</v>
      </c>
      <c r="M47" s="73"/>
      <c r="N47" s="74"/>
      <c r="O47" s="74"/>
      <c r="P47" s="76"/>
      <c r="Q47" s="73"/>
      <c r="R47" s="74"/>
      <c r="S47" s="74"/>
      <c r="T47" s="58">
        <f t="shared" si="9"/>
        <v>0</v>
      </c>
      <c r="U47" s="107"/>
      <c r="V47" s="74"/>
      <c r="W47" s="74"/>
      <c r="X47" s="163"/>
      <c r="Y47" s="73"/>
      <c r="Z47" s="74"/>
      <c r="AA47" s="74"/>
      <c r="AB47" s="128">
        <f t="shared" si="12"/>
        <v>0</v>
      </c>
      <c r="AC47" s="73"/>
      <c r="AD47" s="74"/>
      <c r="AE47" s="74"/>
      <c r="AF47" s="280">
        <f t="shared" si="10"/>
        <v>0</v>
      </c>
      <c r="AG47" s="73"/>
      <c r="AH47" s="74"/>
      <c r="AI47" s="74"/>
      <c r="AJ47" s="128"/>
      <c r="AK47" s="253"/>
      <c r="AL47" s="190"/>
      <c r="AM47" s="190"/>
      <c r="AN47" s="128"/>
      <c r="AO47" s="73"/>
      <c r="AP47" s="74"/>
      <c r="AQ47" s="74"/>
      <c r="AR47" s="128"/>
      <c r="AS47" s="73"/>
      <c r="AT47" s="74"/>
      <c r="AU47" s="74"/>
      <c r="AV47" s="128"/>
      <c r="AW47" s="107"/>
      <c r="AX47" s="74"/>
      <c r="AY47" s="74"/>
      <c r="AZ47" s="108"/>
      <c r="BA47" s="73"/>
      <c r="BB47" s="74"/>
      <c r="BC47" s="74"/>
      <c r="BD47" s="76"/>
      <c r="BE47" s="73"/>
      <c r="BF47" s="74"/>
      <c r="BG47" s="74"/>
      <c r="BH47" s="76"/>
      <c r="BI47" s="80"/>
      <c r="BJ47" s="80"/>
      <c r="BK47" s="80"/>
      <c r="BL47" s="80"/>
      <c r="BM47" s="80"/>
      <c r="BN47" s="80"/>
      <c r="BO47" s="80"/>
      <c r="BP47" s="80"/>
      <c r="BQ47" s="80"/>
      <c r="BR47" s="80"/>
      <c r="BS47" s="80"/>
      <c r="BT47" s="80"/>
      <c r="BU47" s="80"/>
      <c r="BV47" s="80"/>
      <c r="BW47" s="80"/>
      <c r="BX47" s="80"/>
      <c r="BY47" s="80"/>
      <c r="BZ47" s="80"/>
      <c r="CA47" s="80"/>
      <c r="CB47" s="80"/>
      <c r="CC47" s="80"/>
      <c r="CD47" s="80"/>
      <c r="CE47" s="80"/>
      <c r="CF47" s="80"/>
      <c r="CG47" s="80"/>
      <c r="CH47" s="81"/>
    </row>
    <row r="48" spans="1:86" s="82" customFormat="1" hidden="1" x14ac:dyDescent="0.25">
      <c r="A48" s="162">
        <v>19</v>
      </c>
      <c r="B48" s="157" t="s">
        <v>234</v>
      </c>
      <c r="C48" s="74">
        <v>2009</v>
      </c>
      <c r="D48" s="163">
        <f t="shared" si="11"/>
        <v>0</v>
      </c>
      <c r="E48" s="73"/>
      <c r="F48" s="74"/>
      <c r="G48" s="74"/>
      <c r="H48" s="128"/>
      <c r="I48" s="107"/>
      <c r="J48" s="74"/>
      <c r="K48" s="74"/>
      <c r="L48" s="150">
        <f t="shared" si="6"/>
        <v>0</v>
      </c>
      <c r="M48" s="73"/>
      <c r="N48" s="74"/>
      <c r="O48" s="74"/>
      <c r="P48" s="76">
        <f>M48*N48+O48</f>
        <v>0</v>
      </c>
      <c r="Q48" s="73"/>
      <c r="R48" s="74"/>
      <c r="S48" s="74"/>
      <c r="T48" s="58">
        <f t="shared" si="9"/>
        <v>0</v>
      </c>
      <c r="U48" s="107"/>
      <c r="V48" s="74"/>
      <c r="W48" s="74"/>
      <c r="X48" s="163"/>
      <c r="Y48" s="73"/>
      <c r="Z48" s="74"/>
      <c r="AA48" s="74"/>
      <c r="AB48" s="128">
        <f t="shared" si="12"/>
        <v>0</v>
      </c>
      <c r="AC48" s="73"/>
      <c r="AD48" s="74"/>
      <c r="AE48" s="74"/>
      <c r="AF48" s="280">
        <f t="shared" si="10"/>
        <v>0</v>
      </c>
      <c r="AG48" s="73"/>
      <c r="AH48" s="74"/>
      <c r="AI48" s="74"/>
      <c r="AJ48" s="128"/>
      <c r="AK48" s="253"/>
      <c r="AL48" s="190"/>
      <c r="AM48" s="190"/>
      <c r="AN48" s="128"/>
      <c r="AO48" s="73"/>
      <c r="AP48" s="74"/>
      <c r="AQ48" s="74"/>
      <c r="AR48" s="128"/>
      <c r="AS48" s="73"/>
      <c r="AT48" s="74"/>
      <c r="AU48" s="74"/>
      <c r="AV48" s="128"/>
      <c r="AW48" s="107"/>
      <c r="AX48" s="74"/>
      <c r="AY48" s="74"/>
      <c r="AZ48" s="108">
        <f>AW48*AX48+AY48</f>
        <v>0</v>
      </c>
      <c r="BA48" s="73"/>
      <c r="BB48" s="74"/>
      <c r="BC48" s="74"/>
      <c r="BD48" s="76"/>
      <c r="BE48" s="73"/>
      <c r="BF48" s="74"/>
      <c r="BG48" s="74"/>
      <c r="BH48" s="76"/>
      <c r="BI48" s="80"/>
      <c r="BJ48" s="80"/>
      <c r="BK48" s="80"/>
      <c r="BL48" s="80"/>
      <c r="BM48" s="80"/>
      <c r="BN48" s="80"/>
      <c r="BO48" s="80"/>
      <c r="BP48" s="80"/>
      <c r="BQ48" s="80"/>
      <c r="BR48" s="80"/>
      <c r="BS48" s="80"/>
      <c r="BT48" s="80"/>
      <c r="BU48" s="80"/>
      <c r="BV48" s="80"/>
      <c r="BW48" s="80"/>
      <c r="BX48" s="80"/>
      <c r="BY48" s="80"/>
      <c r="BZ48" s="80"/>
      <c r="CA48" s="80"/>
      <c r="CB48" s="81"/>
    </row>
    <row r="49" spans="1:86" s="82" customFormat="1" hidden="1" x14ac:dyDescent="0.25">
      <c r="A49" s="162">
        <v>20</v>
      </c>
      <c r="B49" s="157" t="s">
        <v>217</v>
      </c>
      <c r="C49" s="74"/>
      <c r="D49" s="163">
        <f t="shared" si="11"/>
        <v>0</v>
      </c>
      <c r="E49" s="73"/>
      <c r="F49" s="74"/>
      <c r="G49" s="74"/>
      <c r="H49" s="128"/>
      <c r="I49" s="107"/>
      <c r="J49" s="74"/>
      <c r="K49" s="74"/>
      <c r="L49" s="150">
        <f t="shared" si="6"/>
        <v>0</v>
      </c>
      <c r="M49" s="73"/>
      <c r="N49" s="74"/>
      <c r="O49" s="74"/>
      <c r="P49" s="76"/>
      <c r="Q49" s="73"/>
      <c r="R49" s="74"/>
      <c r="S49" s="74"/>
      <c r="T49" s="58">
        <f t="shared" si="9"/>
        <v>0</v>
      </c>
      <c r="U49" s="107"/>
      <c r="V49" s="74"/>
      <c r="W49" s="74"/>
      <c r="X49" s="163"/>
      <c r="Y49" s="73"/>
      <c r="Z49" s="74"/>
      <c r="AA49" s="74"/>
      <c r="AB49" s="128">
        <f t="shared" si="12"/>
        <v>0</v>
      </c>
      <c r="AC49" s="73"/>
      <c r="AD49" s="74"/>
      <c r="AE49" s="74"/>
      <c r="AF49" s="280">
        <f t="shared" si="10"/>
        <v>0</v>
      </c>
      <c r="AG49" s="73"/>
      <c r="AH49" s="74"/>
      <c r="AI49" s="74"/>
      <c r="AJ49" s="128"/>
      <c r="AK49" s="253"/>
      <c r="AL49" s="190"/>
      <c r="AM49" s="190"/>
      <c r="AN49" s="128"/>
      <c r="AO49" s="73"/>
      <c r="AP49" s="74"/>
      <c r="AQ49" s="74"/>
      <c r="AR49" s="128"/>
      <c r="AS49" s="73"/>
      <c r="AT49" s="74"/>
      <c r="AU49" s="74"/>
      <c r="AV49" s="128"/>
      <c r="AW49" s="107"/>
      <c r="AX49" s="74"/>
      <c r="AY49" s="74"/>
      <c r="AZ49" s="108"/>
      <c r="BA49" s="73"/>
      <c r="BB49" s="74"/>
      <c r="BC49" s="74"/>
      <c r="BD49" s="76"/>
      <c r="BE49" s="73"/>
      <c r="BF49" s="74"/>
      <c r="BG49" s="74"/>
      <c r="BH49" s="76"/>
      <c r="BI49" s="80"/>
      <c r="BJ49" s="80"/>
      <c r="BK49" s="80"/>
      <c r="BL49" s="80"/>
      <c r="BM49" s="80"/>
      <c r="BN49" s="80"/>
      <c r="BO49" s="80"/>
      <c r="BP49" s="80"/>
      <c r="BQ49" s="80"/>
      <c r="BR49" s="80"/>
      <c r="BS49" s="80"/>
      <c r="BT49" s="80"/>
      <c r="BU49" s="80"/>
      <c r="BV49" s="80"/>
      <c r="BW49" s="80"/>
      <c r="BX49" s="80"/>
      <c r="BY49" s="80"/>
      <c r="BZ49" s="80"/>
      <c r="CA49" s="80"/>
      <c r="CB49" s="81"/>
    </row>
    <row r="50" spans="1:86" s="82" customFormat="1" hidden="1" x14ac:dyDescent="0.25">
      <c r="A50" s="162">
        <v>21</v>
      </c>
      <c r="B50" s="157" t="s">
        <v>221</v>
      </c>
      <c r="C50" s="74"/>
      <c r="D50" s="163">
        <f t="shared" si="11"/>
        <v>0</v>
      </c>
      <c r="E50" s="73"/>
      <c r="F50" s="74"/>
      <c r="G50" s="74"/>
      <c r="H50" s="128">
        <f>E50*F50+G50</f>
        <v>0</v>
      </c>
      <c r="I50" s="107"/>
      <c r="J50" s="74"/>
      <c r="K50" s="74"/>
      <c r="L50" s="150">
        <f t="shared" si="6"/>
        <v>0</v>
      </c>
      <c r="M50" s="73"/>
      <c r="N50" s="74"/>
      <c r="O50" s="74"/>
      <c r="P50" s="76"/>
      <c r="Q50" s="73"/>
      <c r="R50" s="74"/>
      <c r="S50" s="74"/>
      <c r="T50" s="58">
        <f t="shared" si="9"/>
        <v>0</v>
      </c>
      <c r="U50" s="107"/>
      <c r="V50" s="74"/>
      <c r="W50" s="74"/>
      <c r="X50" s="163"/>
      <c r="Y50" s="73"/>
      <c r="Z50" s="74"/>
      <c r="AA50" s="74"/>
      <c r="AB50" s="128">
        <f t="shared" si="12"/>
        <v>0</v>
      </c>
      <c r="AC50" s="73"/>
      <c r="AD50" s="74"/>
      <c r="AE50" s="74"/>
      <c r="AF50" s="280">
        <f t="shared" si="10"/>
        <v>0</v>
      </c>
      <c r="AG50" s="73"/>
      <c r="AH50" s="74"/>
      <c r="AI50" s="74"/>
      <c r="AJ50" s="128"/>
      <c r="AK50" s="253"/>
      <c r="AL50" s="190"/>
      <c r="AM50" s="190"/>
      <c r="AN50" s="128"/>
      <c r="AO50" s="253"/>
      <c r="AP50" s="190"/>
      <c r="AQ50" s="190"/>
      <c r="AR50" s="128"/>
      <c r="AS50" s="73"/>
      <c r="AT50" s="74"/>
      <c r="AU50" s="74"/>
      <c r="AV50" s="128"/>
      <c r="AW50" s="107"/>
      <c r="AX50" s="74"/>
      <c r="AY50" s="74"/>
      <c r="AZ50" s="108"/>
      <c r="BA50" s="73"/>
      <c r="BB50" s="74"/>
      <c r="BC50" s="74"/>
      <c r="BD50" s="76"/>
      <c r="BE50" s="73"/>
      <c r="BF50" s="74"/>
      <c r="BG50" s="74"/>
      <c r="BH50" s="76"/>
      <c r="BI50" s="80"/>
      <c r="BJ50" s="80"/>
      <c r="BK50" s="80"/>
      <c r="BL50" s="80"/>
      <c r="BM50" s="80"/>
      <c r="BN50" s="80"/>
      <c r="BO50" s="80"/>
      <c r="BP50" s="80"/>
      <c r="BQ50" s="80"/>
      <c r="BR50" s="80"/>
      <c r="BS50" s="80"/>
      <c r="BT50" s="80"/>
      <c r="BU50" s="80"/>
      <c r="BV50" s="80"/>
      <c r="BW50" s="80"/>
      <c r="BX50" s="80"/>
      <c r="BY50" s="80"/>
      <c r="BZ50" s="80"/>
      <c r="CA50" s="80"/>
      <c r="CB50" s="81"/>
    </row>
    <row r="51" spans="1:86" s="80" customFormat="1" hidden="1" x14ac:dyDescent="0.25">
      <c r="A51" s="162">
        <v>22</v>
      </c>
      <c r="B51" s="157" t="s">
        <v>224</v>
      </c>
      <c r="C51" s="74">
        <v>2010</v>
      </c>
      <c r="D51" s="163">
        <f t="shared" si="11"/>
        <v>0</v>
      </c>
      <c r="E51" s="73"/>
      <c r="F51" s="74"/>
      <c r="G51" s="74"/>
      <c r="H51" s="128">
        <f>E51*F51+G51</f>
        <v>0</v>
      </c>
      <c r="I51" s="107"/>
      <c r="J51" s="74"/>
      <c r="K51" s="74"/>
      <c r="L51" s="150">
        <f t="shared" si="6"/>
        <v>0</v>
      </c>
      <c r="M51" s="73"/>
      <c r="N51" s="74"/>
      <c r="O51" s="74"/>
      <c r="P51" s="76"/>
      <c r="Q51" s="73"/>
      <c r="R51" s="74"/>
      <c r="S51" s="74"/>
      <c r="T51" s="58">
        <f t="shared" si="9"/>
        <v>0</v>
      </c>
      <c r="U51" s="107"/>
      <c r="V51" s="74"/>
      <c r="W51" s="74"/>
      <c r="X51" s="163">
        <f>+U51*V51+W51</f>
        <v>0</v>
      </c>
      <c r="Y51" s="73"/>
      <c r="Z51" s="74"/>
      <c r="AA51" s="74"/>
      <c r="AB51" s="128">
        <f t="shared" si="12"/>
        <v>0</v>
      </c>
      <c r="AC51" s="73"/>
      <c r="AD51" s="74"/>
      <c r="AE51" s="74"/>
      <c r="AF51" s="280">
        <f t="shared" si="10"/>
        <v>0</v>
      </c>
      <c r="AG51" s="73"/>
      <c r="AH51" s="74"/>
      <c r="AI51" s="74"/>
      <c r="AJ51" s="128"/>
      <c r="AK51" s="253"/>
      <c r="AL51" s="190"/>
      <c r="AM51" s="190"/>
      <c r="AN51" s="128"/>
      <c r="AO51" s="253"/>
      <c r="AP51" s="190"/>
      <c r="AQ51" s="190"/>
      <c r="AR51" s="128"/>
      <c r="AS51" s="73"/>
      <c r="AT51" s="74"/>
      <c r="AU51" s="74"/>
      <c r="AV51" s="128">
        <f>+AS51*AT51+AU51</f>
        <v>0</v>
      </c>
      <c r="AW51" s="107"/>
      <c r="AX51" s="74"/>
      <c r="AY51" s="74"/>
      <c r="AZ51" s="108"/>
      <c r="BA51" s="73"/>
      <c r="BB51" s="74"/>
      <c r="BC51" s="74"/>
      <c r="BD51" s="76"/>
      <c r="BE51" s="73"/>
      <c r="BF51" s="74"/>
      <c r="BG51" s="74"/>
      <c r="BH51" s="76"/>
    </row>
    <row r="52" spans="1:86" s="82" customFormat="1" hidden="1" x14ac:dyDescent="0.25">
      <c r="A52" s="162">
        <v>23</v>
      </c>
      <c r="B52" s="157" t="s">
        <v>171</v>
      </c>
      <c r="C52" s="74"/>
      <c r="D52" s="163">
        <f>SUM(H52+L52+P52+T52+X52+AZ52+AV52)</f>
        <v>0</v>
      </c>
      <c r="E52" s="73"/>
      <c r="F52" s="74"/>
      <c r="G52" s="74"/>
      <c r="H52" s="128">
        <f>E52*F52+G52</f>
        <v>0</v>
      </c>
      <c r="I52" s="107"/>
      <c r="J52" s="74"/>
      <c r="K52" s="74"/>
      <c r="L52" s="150">
        <f t="shared" si="6"/>
        <v>0</v>
      </c>
      <c r="M52" s="73"/>
      <c r="N52" s="74"/>
      <c r="O52" s="74"/>
      <c r="P52" s="76"/>
      <c r="Q52" s="73"/>
      <c r="R52" s="74"/>
      <c r="S52" s="74"/>
      <c r="T52" s="58">
        <f t="shared" si="9"/>
        <v>0</v>
      </c>
      <c r="U52" s="107"/>
      <c r="V52" s="74"/>
      <c r="W52" s="74"/>
      <c r="X52" s="163">
        <f>+U52*V52+W52</f>
        <v>0</v>
      </c>
      <c r="Y52" s="73"/>
      <c r="Z52" s="74"/>
      <c r="AA52" s="74"/>
      <c r="AB52" s="128">
        <f t="shared" si="12"/>
        <v>0</v>
      </c>
      <c r="AC52" s="73"/>
      <c r="AD52" s="74"/>
      <c r="AE52" s="74"/>
      <c r="AF52" s="280">
        <f t="shared" si="10"/>
        <v>0</v>
      </c>
      <c r="AG52" s="73"/>
      <c r="AH52" s="74"/>
      <c r="AI52" s="74"/>
      <c r="AJ52" s="128"/>
      <c r="AK52" s="253"/>
      <c r="AL52" s="190"/>
      <c r="AM52" s="190"/>
      <c r="AN52" s="128"/>
      <c r="AO52" s="253"/>
      <c r="AP52" s="190"/>
      <c r="AQ52" s="190"/>
      <c r="AR52" s="128"/>
      <c r="AS52" s="73"/>
      <c r="AT52" s="74"/>
      <c r="AU52" s="74"/>
      <c r="AV52" s="128"/>
      <c r="AW52" s="107"/>
      <c r="AX52" s="74"/>
      <c r="AY52" s="74"/>
      <c r="AZ52" s="108"/>
      <c r="BA52" s="73"/>
      <c r="BB52" s="74"/>
      <c r="BC52" s="74"/>
      <c r="BD52" s="76"/>
      <c r="BE52" s="73"/>
      <c r="BF52" s="74"/>
      <c r="BG52" s="74"/>
      <c r="BH52" s="76"/>
      <c r="BI52" s="80"/>
      <c r="BJ52" s="80"/>
      <c r="BK52" s="80"/>
      <c r="BL52" s="80"/>
      <c r="BM52" s="80"/>
      <c r="BN52" s="80"/>
      <c r="BO52" s="80"/>
      <c r="BP52" s="80"/>
      <c r="BQ52" s="80"/>
      <c r="BR52" s="80"/>
      <c r="BS52" s="80"/>
      <c r="BT52" s="80"/>
      <c r="BU52" s="80"/>
      <c r="BV52" s="80"/>
      <c r="BW52" s="80"/>
      <c r="BX52" s="80"/>
      <c r="BY52" s="80"/>
      <c r="BZ52" s="80"/>
      <c r="CA52" s="80"/>
      <c r="CB52" s="80"/>
      <c r="CC52" s="80"/>
      <c r="CD52" s="80"/>
      <c r="CE52" s="80"/>
      <c r="CF52" s="80"/>
      <c r="CG52" s="80"/>
      <c r="CH52" s="81"/>
    </row>
    <row r="53" spans="1:86" s="80" customFormat="1" hidden="1" x14ac:dyDescent="0.25">
      <c r="A53" s="162">
        <v>23</v>
      </c>
      <c r="B53" s="157" t="s">
        <v>257</v>
      </c>
      <c r="C53" s="74"/>
      <c r="D53" s="163">
        <f>+AJ53</f>
        <v>0</v>
      </c>
      <c r="E53" s="73"/>
      <c r="F53" s="74"/>
      <c r="G53" s="74"/>
      <c r="H53" s="128"/>
      <c r="I53" s="107"/>
      <c r="J53" s="74"/>
      <c r="K53" s="74"/>
      <c r="L53" s="150">
        <f t="shared" si="6"/>
        <v>0</v>
      </c>
      <c r="M53" s="73"/>
      <c r="N53" s="74"/>
      <c r="O53" s="74"/>
      <c r="P53" s="76"/>
      <c r="Q53" s="73"/>
      <c r="R53" s="74"/>
      <c r="S53" s="74"/>
      <c r="T53" s="58">
        <f t="shared" si="9"/>
        <v>0</v>
      </c>
      <c r="U53" s="107"/>
      <c r="V53" s="74"/>
      <c r="W53" s="74"/>
      <c r="X53" s="163"/>
      <c r="Y53" s="73"/>
      <c r="Z53" s="74"/>
      <c r="AA53" s="74"/>
      <c r="AB53" s="128"/>
      <c r="AC53" s="73"/>
      <c r="AD53" s="74"/>
      <c r="AE53" s="74"/>
      <c r="AF53" s="280">
        <f t="shared" si="10"/>
        <v>0</v>
      </c>
      <c r="AG53" s="73"/>
      <c r="AH53" s="74"/>
      <c r="AI53" s="74"/>
      <c r="AJ53" s="128">
        <f>+AG53*AH53+AI53</f>
        <v>0</v>
      </c>
      <c r="AK53" s="253"/>
      <c r="AL53" s="190"/>
      <c r="AM53" s="190"/>
      <c r="AN53" s="128"/>
      <c r="AO53" s="253"/>
      <c r="AP53" s="190"/>
      <c r="AQ53" s="190"/>
      <c r="AR53" s="128"/>
      <c r="AS53" s="73"/>
      <c r="AT53" s="74"/>
      <c r="AU53" s="74"/>
      <c r="AV53" s="128"/>
      <c r="AW53" s="107"/>
      <c r="AX53" s="74"/>
      <c r="AY53" s="74"/>
      <c r="AZ53" s="108"/>
      <c r="BA53" s="73"/>
      <c r="BB53" s="74"/>
      <c r="BC53" s="74"/>
      <c r="BD53" s="76"/>
      <c r="BE53" s="73"/>
      <c r="BF53" s="74"/>
      <c r="BG53" s="74"/>
      <c r="BH53" s="76"/>
    </row>
    <row r="54" spans="1:86" s="80" customFormat="1" hidden="1" x14ac:dyDescent="0.25">
      <c r="A54" s="162">
        <v>24</v>
      </c>
      <c r="B54" s="157" t="s">
        <v>253</v>
      </c>
      <c r="C54" s="74"/>
      <c r="D54" s="163">
        <f>+AF54</f>
        <v>0</v>
      </c>
      <c r="E54" s="73"/>
      <c r="F54" s="74"/>
      <c r="G54" s="74"/>
      <c r="H54" s="128"/>
      <c r="I54" s="107"/>
      <c r="J54" s="74"/>
      <c r="K54" s="74"/>
      <c r="L54" s="150">
        <f t="shared" si="6"/>
        <v>0</v>
      </c>
      <c r="M54" s="73"/>
      <c r="N54" s="74"/>
      <c r="O54" s="74"/>
      <c r="P54" s="76"/>
      <c r="Q54" s="73"/>
      <c r="R54" s="74"/>
      <c r="S54" s="74"/>
      <c r="T54" s="58">
        <f t="shared" si="9"/>
        <v>0</v>
      </c>
      <c r="U54" s="107"/>
      <c r="V54" s="74"/>
      <c r="W54" s="74"/>
      <c r="X54" s="163"/>
      <c r="Y54" s="73"/>
      <c r="Z54" s="74"/>
      <c r="AA54" s="74"/>
      <c r="AB54" s="128"/>
      <c r="AC54" s="73"/>
      <c r="AD54" s="74"/>
      <c r="AE54" s="74"/>
      <c r="AF54" s="280">
        <f t="shared" si="10"/>
        <v>0</v>
      </c>
      <c r="AG54" s="73"/>
      <c r="AH54" s="74"/>
      <c r="AI54" s="74"/>
      <c r="AJ54" s="128"/>
      <c r="AK54" s="253"/>
      <c r="AL54" s="190"/>
      <c r="AM54" s="190"/>
      <c r="AN54" s="128"/>
      <c r="AO54" s="253"/>
      <c r="AP54" s="190"/>
      <c r="AQ54" s="190"/>
      <c r="AR54" s="128"/>
      <c r="AS54" s="73"/>
      <c r="AT54" s="74"/>
      <c r="AU54" s="74"/>
      <c r="AV54" s="128"/>
      <c r="AW54" s="107"/>
      <c r="AX54" s="74"/>
      <c r="AY54" s="74"/>
      <c r="AZ54" s="108"/>
      <c r="BA54" s="73"/>
      <c r="BB54" s="74"/>
      <c r="BC54" s="74"/>
      <c r="BD54" s="76"/>
      <c r="BE54" s="73"/>
      <c r="BF54" s="74"/>
      <c r="BG54" s="74"/>
      <c r="BH54" s="76"/>
    </row>
    <row r="55" spans="1:86" s="83" customFormat="1" hidden="1" x14ac:dyDescent="0.25">
      <c r="A55" s="162">
        <v>24</v>
      </c>
      <c r="B55" s="157" t="s">
        <v>220</v>
      </c>
      <c r="C55" s="74">
        <v>2012</v>
      </c>
      <c r="D55" s="163">
        <f t="shared" ref="D55:D80" si="13">SUM(H55+L55+P55+T55+X55+AZ55+AV55)</f>
        <v>0</v>
      </c>
      <c r="E55" s="73"/>
      <c r="F55" s="74"/>
      <c r="G55" s="74"/>
      <c r="H55" s="128">
        <f>E55*F55+G55</f>
        <v>0</v>
      </c>
      <c r="I55" s="107"/>
      <c r="J55" s="74"/>
      <c r="K55" s="74"/>
      <c r="L55" s="150">
        <f t="shared" si="6"/>
        <v>0</v>
      </c>
      <c r="M55" s="73"/>
      <c r="N55" s="74"/>
      <c r="O55" s="74"/>
      <c r="P55" s="76"/>
      <c r="Q55" s="73"/>
      <c r="R55" s="74"/>
      <c r="S55" s="74"/>
      <c r="T55" s="58">
        <f t="shared" si="9"/>
        <v>0</v>
      </c>
      <c r="U55" s="107"/>
      <c r="V55" s="74"/>
      <c r="W55" s="74"/>
      <c r="X55" s="163">
        <f t="shared" ref="X55:X65" si="14">+U55*V55+W55</f>
        <v>0</v>
      </c>
      <c r="Y55" s="73"/>
      <c r="Z55" s="74"/>
      <c r="AA55" s="74"/>
      <c r="AB55" s="76"/>
      <c r="AC55" s="73"/>
      <c r="AD55" s="74"/>
      <c r="AE55" s="74"/>
      <c r="AF55" s="280">
        <f t="shared" si="10"/>
        <v>0</v>
      </c>
      <c r="AG55" s="73"/>
      <c r="AH55" s="74"/>
      <c r="AI55" s="74"/>
      <c r="AJ55" s="128"/>
      <c r="AK55" s="73"/>
      <c r="AL55" s="74"/>
      <c r="AM55" s="74"/>
      <c r="AN55" s="128">
        <f t="shared" ref="AN55:AN59" si="15">+AK55*AL55+AM55</f>
        <v>0</v>
      </c>
      <c r="AO55" s="253"/>
      <c r="AP55" s="190"/>
      <c r="AQ55" s="190"/>
      <c r="AR55" s="128"/>
      <c r="AS55" s="73"/>
      <c r="AT55" s="74"/>
      <c r="AU55" s="74"/>
      <c r="AV55" s="128"/>
      <c r="AW55" s="107"/>
      <c r="AX55" s="74"/>
      <c r="AY55" s="74"/>
      <c r="AZ55" s="108"/>
      <c r="BA55" s="73"/>
      <c r="BB55" s="74"/>
      <c r="BC55" s="74"/>
      <c r="BD55" s="76"/>
      <c r="BE55" s="73"/>
      <c r="BF55" s="74"/>
      <c r="BG55" s="74"/>
      <c r="BH55" s="76"/>
    </row>
    <row r="56" spans="1:86" s="83" customFormat="1" hidden="1" x14ac:dyDescent="0.25">
      <c r="A56" s="162">
        <v>25</v>
      </c>
      <c r="B56" s="157" t="s">
        <v>258</v>
      </c>
      <c r="C56" s="74"/>
      <c r="D56" s="163">
        <f>+AJ56</f>
        <v>0</v>
      </c>
      <c r="E56" s="73"/>
      <c r="F56" s="74"/>
      <c r="G56" s="74"/>
      <c r="H56" s="128"/>
      <c r="I56" s="107"/>
      <c r="J56" s="74"/>
      <c r="K56" s="74"/>
      <c r="L56" s="150">
        <f t="shared" si="6"/>
        <v>0</v>
      </c>
      <c r="M56" s="73"/>
      <c r="N56" s="74"/>
      <c r="O56" s="74"/>
      <c r="P56" s="76"/>
      <c r="Q56" s="73"/>
      <c r="R56" s="74"/>
      <c r="S56" s="74"/>
      <c r="T56" s="58">
        <f t="shared" si="9"/>
        <v>0</v>
      </c>
      <c r="U56" s="107"/>
      <c r="V56" s="74"/>
      <c r="W56" s="74"/>
      <c r="X56" s="163"/>
      <c r="Y56" s="73"/>
      <c r="Z56" s="74"/>
      <c r="AA56" s="74"/>
      <c r="AB56" s="76"/>
      <c r="AC56" s="73"/>
      <c r="AD56" s="74"/>
      <c r="AE56" s="74"/>
      <c r="AF56" s="280">
        <f t="shared" si="10"/>
        <v>0</v>
      </c>
      <c r="AG56" s="73"/>
      <c r="AH56" s="74"/>
      <c r="AI56" s="74"/>
      <c r="AJ56" s="128">
        <f>+AG56*AH56+AI56</f>
        <v>0</v>
      </c>
      <c r="AK56" s="73"/>
      <c r="AL56" s="74"/>
      <c r="AM56" s="74"/>
      <c r="AN56" s="128">
        <f t="shared" si="15"/>
        <v>0</v>
      </c>
      <c r="AO56" s="253"/>
      <c r="AP56" s="190"/>
      <c r="AQ56" s="190"/>
      <c r="AR56" s="128"/>
      <c r="AS56" s="73"/>
      <c r="AT56" s="74"/>
      <c r="AU56" s="74"/>
      <c r="AV56" s="128"/>
      <c r="AW56" s="107"/>
      <c r="AX56" s="74"/>
      <c r="AY56" s="74"/>
      <c r="AZ56" s="108"/>
      <c r="BA56" s="73"/>
      <c r="BB56" s="74"/>
      <c r="BC56" s="74"/>
      <c r="BD56" s="76"/>
      <c r="BE56" s="73"/>
      <c r="BF56" s="74"/>
      <c r="BG56" s="74"/>
      <c r="BH56" s="76"/>
    </row>
    <row r="57" spans="1:86" s="83" customFormat="1" hidden="1" x14ac:dyDescent="0.25">
      <c r="A57" s="162">
        <v>25</v>
      </c>
      <c r="B57" s="157" t="s">
        <v>266</v>
      </c>
      <c r="C57" s="74">
        <v>2011</v>
      </c>
      <c r="D57" s="163">
        <f>+AN57</f>
        <v>0</v>
      </c>
      <c r="E57" s="73"/>
      <c r="F57" s="74"/>
      <c r="G57" s="74"/>
      <c r="H57" s="128"/>
      <c r="I57" s="107"/>
      <c r="J57" s="74"/>
      <c r="K57" s="74"/>
      <c r="L57" s="150">
        <f t="shared" si="6"/>
        <v>0</v>
      </c>
      <c r="M57" s="73"/>
      <c r="N57" s="74"/>
      <c r="O57" s="74"/>
      <c r="P57" s="76"/>
      <c r="Q57" s="73"/>
      <c r="R57" s="74"/>
      <c r="S57" s="74"/>
      <c r="T57" s="58">
        <f t="shared" si="9"/>
        <v>0</v>
      </c>
      <c r="U57" s="107"/>
      <c r="V57" s="74"/>
      <c r="W57" s="74"/>
      <c r="X57" s="163"/>
      <c r="Y57" s="73"/>
      <c r="Z57" s="74"/>
      <c r="AA57" s="74"/>
      <c r="AB57" s="76"/>
      <c r="AC57" s="73"/>
      <c r="AD57" s="74"/>
      <c r="AE57" s="74"/>
      <c r="AF57" s="280">
        <f t="shared" si="10"/>
        <v>0</v>
      </c>
      <c r="AG57" s="73"/>
      <c r="AH57" s="74"/>
      <c r="AI57" s="74"/>
      <c r="AJ57" s="128"/>
      <c r="AK57" s="73"/>
      <c r="AL57" s="74"/>
      <c r="AM57" s="74"/>
      <c r="AN57" s="128">
        <f t="shared" si="15"/>
        <v>0</v>
      </c>
      <c r="AO57" s="253"/>
      <c r="AP57" s="190"/>
      <c r="AQ57" s="190"/>
      <c r="AR57" s="128"/>
      <c r="AS57" s="73"/>
      <c r="AT57" s="74"/>
      <c r="AU57" s="74"/>
      <c r="AV57" s="128"/>
      <c r="AW57" s="107"/>
      <c r="AX57" s="74"/>
      <c r="AY57" s="74"/>
      <c r="AZ57" s="108"/>
      <c r="BA57" s="73"/>
      <c r="BB57" s="74"/>
      <c r="BC57" s="74"/>
      <c r="BD57" s="76"/>
      <c r="BE57" s="73"/>
      <c r="BF57" s="74"/>
      <c r="BG57" s="74"/>
      <c r="BH57" s="76"/>
    </row>
    <row r="58" spans="1:86" s="83" customFormat="1" hidden="1" x14ac:dyDescent="0.25">
      <c r="A58" s="162">
        <v>25</v>
      </c>
      <c r="B58" s="157" t="s">
        <v>268</v>
      </c>
      <c r="C58" s="74">
        <v>2010</v>
      </c>
      <c r="D58" s="163">
        <f>+AN58</f>
        <v>0</v>
      </c>
      <c r="E58" s="73"/>
      <c r="F58" s="74"/>
      <c r="G58" s="74"/>
      <c r="H58" s="128"/>
      <c r="I58" s="107"/>
      <c r="J58" s="74"/>
      <c r="K58" s="74"/>
      <c r="L58" s="150">
        <f t="shared" si="6"/>
        <v>0</v>
      </c>
      <c r="M58" s="73"/>
      <c r="N58" s="74"/>
      <c r="O58" s="74"/>
      <c r="P58" s="76"/>
      <c r="Q58" s="73"/>
      <c r="R58" s="74"/>
      <c r="S58" s="74"/>
      <c r="T58" s="58">
        <f t="shared" si="9"/>
        <v>0</v>
      </c>
      <c r="U58" s="107"/>
      <c r="V58" s="74"/>
      <c r="W58" s="74"/>
      <c r="X58" s="163"/>
      <c r="Y58" s="73"/>
      <c r="Z58" s="74"/>
      <c r="AA58" s="74"/>
      <c r="AB58" s="76"/>
      <c r="AC58" s="73"/>
      <c r="AD58" s="74"/>
      <c r="AE58" s="74"/>
      <c r="AF58" s="280">
        <f t="shared" si="10"/>
        <v>0</v>
      </c>
      <c r="AG58" s="73"/>
      <c r="AH58" s="74"/>
      <c r="AI58" s="74"/>
      <c r="AJ58" s="128"/>
      <c r="AK58" s="73"/>
      <c r="AL58" s="74"/>
      <c r="AM58" s="74"/>
      <c r="AN58" s="128">
        <f t="shared" si="15"/>
        <v>0</v>
      </c>
      <c r="AO58" s="253"/>
      <c r="AP58" s="190"/>
      <c r="AQ58" s="190"/>
      <c r="AR58" s="128"/>
      <c r="AS58" s="73"/>
      <c r="AT58" s="74"/>
      <c r="AU58" s="74"/>
      <c r="AV58" s="128"/>
      <c r="AW58" s="107"/>
      <c r="AX58" s="74"/>
      <c r="AY58" s="74"/>
      <c r="AZ58" s="108"/>
      <c r="BA58" s="73"/>
      <c r="BB58" s="74"/>
      <c r="BC58" s="74"/>
      <c r="BD58" s="76"/>
      <c r="BE58" s="73"/>
      <c r="BF58" s="74"/>
      <c r="BG58" s="74"/>
      <c r="BH58" s="76"/>
    </row>
    <row r="59" spans="1:86" s="83" customFormat="1" hidden="1" x14ac:dyDescent="0.25">
      <c r="A59" s="162">
        <v>26</v>
      </c>
      <c r="B59" s="157" t="s">
        <v>267</v>
      </c>
      <c r="C59" s="74">
        <v>2010</v>
      </c>
      <c r="D59" s="163">
        <f>+AN59</f>
        <v>0</v>
      </c>
      <c r="E59" s="73"/>
      <c r="F59" s="74"/>
      <c r="G59" s="74"/>
      <c r="H59" s="128"/>
      <c r="I59" s="107"/>
      <c r="J59" s="74"/>
      <c r="K59" s="74"/>
      <c r="L59" s="150">
        <f t="shared" si="6"/>
        <v>0</v>
      </c>
      <c r="M59" s="73"/>
      <c r="N59" s="74"/>
      <c r="O59" s="74"/>
      <c r="P59" s="76"/>
      <c r="Q59" s="73"/>
      <c r="R59" s="74"/>
      <c r="S59" s="74"/>
      <c r="T59" s="58">
        <f t="shared" si="9"/>
        <v>0</v>
      </c>
      <c r="U59" s="107"/>
      <c r="V59" s="74"/>
      <c r="W59" s="74"/>
      <c r="X59" s="163"/>
      <c r="Y59" s="73"/>
      <c r="Z59" s="74"/>
      <c r="AA59" s="74"/>
      <c r="AB59" s="76"/>
      <c r="AC59" s="73"/>
      <c r="AD59" s="74"/>
      <c r="AE59" s="74"/>
      <c r="AF59" s="280">
        <f t="shared" si="10"/>
        <v>0</v>
      </c>
      <c r="AG59" s="73"/>
      <c r="AH59" s="74"/>
      <c r="AI59" s="74"/>
      <c r="AJ59" s="128"/>
      <c r="AK59" s="73"/>
      <c r="AL59" s="74"/>
      <c r="AM59" s="74"/>
      <c r="AN59" s="128">
        <f t="shared" si="15"/>
        <v>0</v>
      </c>
      <c r="AO59" s="253"/>
      <c r="AP59" s="190"/>
      <c r="AQ59" s="190"/>
      <c r="AR59" s="128"/>
      <c r="AS59" s="73"/>
      <c r="AT59" s="74"/>
      <c r="AU59" s="74"/>
      <c r="AV59" s="128"/>
      <c r="AW59" s="107"/>
      <c r="AX59" s="74"/>
      <c r="AY59" s="74"/>
      <c r="AZ59" s="108"/>
      <c r="BA59" s="73"/>
      <c r="BB59" s="74"/>
      <c r="BC59" s="74"/>
      <c r="BD59" s="76"/>
      <c r="BE59" s="73"/>
      <c r="BF59" s="74"/>
      <c r="BG59" s="74"/>
      <c r="BH59" s="76"/>
    </row>
    <row r="60" spans="1:86" s="83" customFormat="1" hidden="1" x14ac:dyDescent="0.25">
      <c r="A60" s="162">
        <v>26</v>
      </c>
      <c r="B60" s="157" t="s">
        <v>239</v>
      </c>
      <c r="C60" s="74">
        <v>2010</v>
      </c>
      <c r="D60" s="163">
        <f>SUM(H60+L60+P60+T60+X60+AZ60+AV60)</f>
        <v>0</v>
      </c>
      <c r="E60" s="73"/>
      <c r="F60" s="74"/>
      <c r="G60" s="74"/>
      <c r="H60" s="128"/>
      <c r="I60" s="107"/>
      <c r="J60" s="74"/>
      <c r="K60" s="74"/>
      <c r="L60" s="150">
        <f t="shared" si="6"/>
        <v>0</v>
      </c>
      <c r="M60" s="73"/>
      <c r="N60" s="74"/>
      <c r="O60" s="74"/>
      <c r="P60" s="76"/>
      <c r="Q60" s="73"/>
      <c r="R60" s="74"/>
      <c r="S60" s="74"/>
      <c r="T60" s="58">
        <f t="shared" si="9"/>
        <v>0</v>
      </c>
      <c r="U60" s="107"/>
      <c r="V60" s="74"/>
      <c r="W60" s="74"/>
      <c r="X60" s="163">
        <f>+U60*V60+W60</f>
        <v>0</v>
      </c>
      <c r="Y60" s="73"/>
      <c r="Z60" s="74"/>
      <c r="AA60" s="74"/>
      <c r="AB60" s="76"/>
      <c r="AC60" s="73"/>
      <c r="AD60" s="74"/>
      <c r="AE60" s="74"/>
      <c r="AF60" s="280">
        <f t="shared" si="10"/>
        <v>0</v>
      </c>
      <c r="AG60" s="73"/>
      <c r="AH60" s="74"/>
      <c r="AI60" s="74"/>
      <c r="AJ60" s="128"/>
      <c r="AK60" s="73"/>
      <c r="AL60" s="74"/>
      <c r="AM60" s="74"/>
      <c r="AN60" s="128"/>
      <c r="AO60" s="253"/>
      <c r="AP60" s="190"/>
      <c r="AQ60" s="190"/>
      <c r="AR60" s="128"/>
      <c r="AS60" s="73"/>
      <c r="AT60" s="74"/>
      <c r="AU60" s="74"/>
      <c r="AV60" s="128"/>
      <c r="AW60" s="107"/>
      <c r="AX60" s="74"/>
      <c r="AY60" s="74"/>
      <c r="AZ60" s="108"/>
      <c r="BA60" s="73"/>
      <c r="BB60" s="74"/>
      <c r="BC60" s="74"/>
      <c r="BD60" s="76"/>
      <c r="BE60" s="73"/>
      <c r="BF60" s="74"/>
      <c r="BG60" s="74"/>
      <c r="BH60" s="76"/>
    </row>
    <row r="61" spans="1:86" s="83" customFormat="1" hidden="1" x14ac:dyDescent="0.25">
      <c r="A61" s="162">
        <v>27</v>
      </c>
      <c r="B61" s="157" t="s">
        <v>260</v>
      </c>
      <c r="C61" s="74"/>
      <c r="D61" s="163">
        <f>+AJ61</f>
        <v>0</v>
      </c>
      <c r="E61" s="73"/>
      <c r="F61" s="74"/>
      <c r="G61" s="74"/>
      <c r="H61" s="128"/>
      <c r="I61" s="107"/>
      <c r="J61" s="74"/>
      <c r="K61" s="74"/>
      <c r="L61" s="150">
        <f t="shared" si="6"/>
        <v>0</v>
      </c>
      <c r="M61" s="73"/>
      <c r="N61" s="74"/>
      <c r="O61" s="74"/>
      <c r="P61" s="76"/>
      <c r="Q61" s="73"/>
      <c r="R61" s="74"/>
      <c r="S61" s="74"/>
      <c r="T61" s="58">
        <f t="shared" si="9"/>
        <v>0</v>
      </c>
      <c r="U61" s="107"/>
      <c r="V61" s="74"/>
      <c r="W61" s="74"/>
      <c r="X61" s="163"/>
      <c r="Y61" s="73"/>
      <c r="Z61" s="74"/>
      <c r="AA61" s="74"/>
      <c r="AB61" s="76"/>
      <c r="AC61" s="73"/>
      <c r="AD61" s="74"/>
      <c r="AE61" s="74"/>
      <c r="AF61" s="280">
        <f t="shared" si="10"/>
        <v>0</v>
      </c>
      <c r="AG61" s="73"/>
      <c r="AH61" s="74"/>
      <c r="AI61" s="74"/>
      <c r="AJ61" s="128">
        <f>+AG61*AH61+AI61</f>
        <v>0</v>
      </c>
      <c r="AK61" s="73"/>
      <c r="AL61" s="74"/>
      <c r="AM61" s="74"/>
      <c r="AN61" s="128"/>
      <c r="AO61" s="253"/>
      <c r="AP61" s="190"/>
      <c r="AQ61" s="190"/>
      <c r="AR61" s="128"/>
      <c r="AS61" s="73"/>
      <c r="AT61" s="74"/>
      <c r="AU61" s="74"/>
      <c r="AV61" s="128"/>
      <c r="AW61" s="107"/>
      <c r="AX61" s="74"/>
      <c r="AY61" s="74"/>
      <c r="AZ61" s="108"/>
      <c r="BA61" s="73"/>
      <c r="BB61" s="74"/>
      <c r="BC61" s="74"/>
      <c r="BD61" s="76"/>
      <c r="BE61" s="73"/>
      <c r="BF61" s="74"/>
      <c r="BG61" s="74"/>
      <c r="BH61" s="76"/>
    </row>
    <row r="62" spans="1:86" s="83" customFormat="1" hidden="1" x14ac:dyDescent="0.25">
      <c r="A62" s="162">
        <v>27</v>
      </c>
      <c r="B62" s="157" t="s">
        <v>238</v>
      </c>
      <c r="C62" s="74">
        <v>2011</v>
      </c>
      <c r="D62" s="163">
        <f t="shared" si="13"/>
        <v>0</v>
      </c>
      <c r="E62" s="73"/>
      <c r="F62" s="74"/>
      <c r="G62" s="74"/>
      <c r="H62" s="128"/>
      <c r="I62" s="107"/>
      <c r="J62" s="74"/>
      <c r="K62" s="74"/>
      <c r="L62" s="150">
        <f t="shared" si="6"/>
        <v>0</v>
      </c>
      <c r="M62" s="73"/>
      <c r="N62" s="74"/>
      <c r="O62" s="74"/>
      <c r="P62" s="76"/>
      <c r="Q62" s="73"/>
      <c r="R62" s="74"/>
      <c r="S62" s="74"/>
      <c r="T62" s="58">
        <f t="shared" si="9"/>
        <v>0</v>
      </c>
      <c r="U62" s="107"/>
      <c r="V62" s="74"/>
      <c r="W62" s="74"/>
      <c r="X62" s="163">
        <f t="shared" si="14"/>
        <v>0</v>
      </c>
      <c r="Y62" s="73"/>
      <c r="Z62" s="74"/>
      <c r="AA62" s="74"/>
      <c r="AB62" s="76"/>
      <c r="AC62" s="73"/>
      <c r="AD62" s="74"/>
      <c r="AE62" s="74"/>
      <c r="AF62" s="280">
        <f t="shared" si="10"/>
        <v>0</v>
      </c>
      <c r="AG62" s="73"/>
      <c r="AH62" s="74"/>
      <c r="AI62" s="74"/>
      <c r="AJ62" s="128"/>
      <c r="AK62" s="73"/>
      <c r="AL62" s="74"/>
      <c r="AM62" s="74"/>
      <c r="AN62" s="128"/>
      <c r="AO62" s="253"/>
      <c r="AP62" s="190"/>
      <c r="AQ62" s="190"/>
      <c r="AR62" s="128"/>
      <c r="AS62" s="73"/>
      <c r="AT62" s="74"/>
      <c r="AU62" s="74"/>
      <c r="AV62" s="128"/>
      <c r="AW62" s="107"/>
      <c r="AX62" s="74"/>
      <c r="AY62" s="74"/>
      <c r="AZ62" s="108"/>
      <c r="BA62" s="73"/>
      <c r="BB62" s="74"/>
      <c r="BC62" s="74"/>
      <c r="BD62" s="76"/>
      <c r="BE62" s="73"/>
      <c r="BF62" s="74"/>
      <c r="BG62" s="74"/>
      <c r="BH62" s="76"/>
    </row>
    <row r="63" spans="1:86" s="82" customFormat="1" hidden="1" x14ac:dyDescent="0.25">
      <c r="A63" s="162">
        <v>28</v>
      </c>
      <c r="B63" s="157" t="s">
        <v>191</v>
      </c>
      <c r="C63" s="74"/>
      <c r="D63" s="163">
        <f t="shared" si="13"/>
        <v>0</v>
      </c>
      <c r="E63" s="73"/>
      <c r="F63" s="74"/>
      <c r="G63" s="74"/>
      <c r="H63" s="128"/>
      <c r="I63" s="107"/>
      <c r="J63" s="74"/>
      <c r="K63" s="74"/>
      <c r="L63" s="150">
        <f t="shared" si="6"/>
        <v>0</v>
      </c>
      <c r="M63" s="73"/>
      <c r="N63" s="74"/>
      <c r="O63" s="74"/>
      <c r="P63" s="76"/>
      <c r="Q63" s="73"/>
      <c r="R63" s="74"/>
      <c r="S63" s="74"/>
      <c r="T63" s="58">
        <f t="shared" si="9"/>
        <v>0</v>
      </c>
      <c r="U63" s="107"/>
      <c r="V63" s="74"/>
      <c r="W63" s="74"/>
      <c r="X63" s="163">
        <f t="shared" si="14"/>
        <v>0</v>
      </c>
      <c r="Y63" s="73"/>
      <c r="Z63" s="74"/>
      <c r="AA63" s="74"/>
      <c r="AB63" s="76"/>
      <c r="AC63" s="73"/>
      <c r="AD63" s="74"/>
      <c r="AE63" s="74"/>
      <c r="AF63" s="280">
        <f t="shared" si="10"/>
        <v>0</v>
      </c>
      <c r="AG63" s="73"/>
      <c r="AH63" s="74"/>
      <c r="AI63" s="74"/>
      <c r="AJ63" s="128"/>
      <c r="AK63" s="253"/>
      <c r="AL63" s="190"/>
      <c r="AM63" s="190"/>
      <c r="AN63" s="128"/>
      <c r="AO63" s="253"/>
      <c r="AP63" s="190"/>
      <c r="AQ63" s="190"/>
      <c r="AR63" s="128"/>
      <c r="AS63" s="73"/>
      <c r="AT63" s="74"/>
      <c r="AU63" s="74"/>
      <c r="AV63" s="128"/>
      <c r="AW63" s="107"/>
      <c r="AX63" s="74"/>
      <c r="AY63" s="74"/>
      <c r="AZ63" s="108"/>
      <c r="BA63" s="73"/>
      <c r="BB63" s="74"/>
      <c r="BC63" s="74"/>
      <c r="BD63" s="76"/>
      <c r="BE63" s="73"/>
      <c r="BF63" s="74"/>
      <c r="BG63" s="74"/>
      <c r="BH63" s="76"/>
      <c r="BI63" s="80"/>
      <c r="BJ63" s="80"/>
      <c r="BK63" s="80"/>
      <c r="BL63" s="80"/>
      <c r="BM63" s="80"/>
      <c r="BN63" s="80"/>
      <c r="BO63" s="80"/>
      <c r="BP63" s="80"/>
      <c r="BQ63" s="80"/>
      <c r="BR63" s="80"/>
      <c r="BS63" s="80"/>
      <c r="BT63" s="80"/>
      <c r="BU63" s="80"/>
      <c r="BV63" s="80"/>
      <c r="BW63" s="80"/>
      <c r="BX63" s="80"/>
      <c r="BY63" s="80"/>
      <c r="BZ63" s="80"/>
      <c r="CA63" s="80"/>
      <c r="CB63" s="81"/>
    </row>
    <row r="64" spans="1:86" s="80" customFormat="1" hidden="1" x14ac:dyDescent="0.25">
      <c r="A64" s="162">
        <v>28</v>
      </c>
      <c r="B64" s="157" t="s">
        <v>198</v>
      </c>
      <c r="C64" s="74"/>
      <c r="D64" s="163">
        <f>SUM(H64+L64+P64+T64+X64+AZ64+AV64+AJ64)</f>
        <v>0</v>
      </c>
      <c r="E64" s="73"/>
      <c r="F64" s="74"/>
      <c r="G64" s="74"/>
      <c r="H64" s="128"/>
      <c r="I64" s="107"/>
      <c r="J64" s="74"/>
      <c r="K64" s="74"/>
      <c r="L64" s="150">
        <f t="shared" si="6"/>
        <v>0</v>
      </c>
      <c r="M64" s="73"/>
      <c r="N64" s="74"/>
      <c r="O64" s="74"/>
      <c r="P64" s="76"/>
      <c r="Q64" s="73"/>
      <c r="R64" s="74"/>
      <c r="S64" s="74"/>
      <c r="T64" s="58">
        <f t="shared" si="9"/>
        <v>0</v>
      </c>
      <c r="U64" s="107"/>
      <c r="V64" s="74"/>
      <c r="W64" s="74"/>
      <c r="X64" s="163">
        <f>+U64*V64</f>
        <v>0</v>
      </c>
      <c r="Y64" s="73"/>
      <c r="Z64" s="74"/>
      <c r="AA64" s="74"/>
      <c r="AB64" s="76"/>
      <c r="AC64" s="73"/>
      <c r="AD64" s="74"/>
      <c r="AE64" s="74"/>
      <c r="AF64" s="280">
        <f t="shared" si="10"/>
        <v>0</v>
      </c>
      <c r="AG64" s="73"/>
      <c r="AH64" s="74"/>
      <c r="AI64" s="74"/>
      <c r="AJ64" s="128">
        <f>+AG64*AH64+AI64</f>
        <v>0</v>
      </c>
      <c r="AK64" s="253"/>
      <c r="AL64" s="190"/>
      <c r="AM64" s="190"/>
      <c r="AN64" s="128"/>
      <c r="AO64" s="253"/>
      <c r="AP64" s="190"/>
      <c r="AQ64" s="190"/>
      <c r="AR64" s="128"/>
      <c r="AS64" s="73"/>
      <c r="AT64" s="74"/>
      <c r="AU64" s="74"/>
      <c r="AV64" s="128"/>
      <c r="AW64" s="107"/>
      <c r="AX64" s="74"/>
      <c r="AY64" s="74"/>
      <c r="AZ64" s="108"/>
      <c r="BA64" s="73"/>
      <c r="BB64" s="74"/>
      <c r="BC64" s="74"/>
      <c r="BD64" s="76"/>
      <c r="BE64" s="73"/>
      <c r="BF64" s="74"/>
      <c r="BG64" s="74"/>
      <c r="BH64" s="76"/>
    </row>
    <row r="65" spans="1:80" s="82" customFormat="1" hidden="1" x14ac:dyDescent="0.25">
      <c r="A65" s="162">
        <v>29</v>
      </c>
      <c r="B65" s="157" t="s">
        <v>192</v>
      </c>
      <c r="C65" s="74"/>
      <c r="D65" s="163">
        <f t="shared" si="13"/>
        <v>0</v>
      </c>
      <c r="E65" s="73"/>
      <c r="F65" s="74"/>
      <c r="G65" s="74"/>
      <c r="H65" s="128"/>
      <c r="I65" s="107"/>
      <c r="J65" s="74"/>
      <c r="K65" s="74"/>
      <c r="L65" s="150">
        <f t="shared" si="6"/>
        <v>0</v>
      </c>
      <c r="M65" s="73"/>
      <c r="N65" s="74"/>
      <c r="O65" s="74"/>
      <c r="P65" s="76"/>
      <c r="Q65" s="73"/>
      <c r="R65" s="74"/>
      <c r="S65" s="74"/>
      <c r="T65" s="58">
        <f t="shared" si="9"/>
        <v>0</v>
      </c>
      <c r="U65" s="107"/>
      <c r="V65" s="74"/>
      <c r="W65" s="74"/>
      <c r="X65" s="163">
        <f t="shared" si="14"/>
        <v>0</v>
      </c>
      <c r="Y65" s="73"/>
      <c r="Z65" s="74"/>
      <c r="AA65" s="74"/>
      <c r="AB65" s="76"/>
      <c r="AC65" s="73"/>
      <c r="AD65" s="74"/>
      <c r="AE65" s="74"/>
      <c r="AF65" s="280">
        <f t="shared" si="10"/>
        <v>0</v>
      </c>
      <c r="AG65" s="73"/>
      <c r="AH65" s="74"/>
      <c r="AI65" s="74"/>
      <c r="AJ65" s="128"/>
      <c r="AK65" s="253"/>
      <c r="AL65" s="190"/>
      <c r="AM65" s="190"/>
      <c r="AN65" s="128"/>
      <c r="AO65" s="253"/>
      <c r="AP65" s="190"/>
      <c r="AQ65" s="190"/>
      <c r="AR65" s="128"/>
      <c r="AS65" s="73"/>
      <c r="AT65" s="74"/>
      <c r="AU65" s="74"/>
      <c r="AV65" s="128"/>
      <c r="AW65" s="107"/>
      <c r="AX65" s="74"/>
      <c r="AY65" s="74"/>
      <c r="AZ65" s="108"/>
      <c r="BA65" s="73"/>
      <c r="BB65" s="74"/>
      <c r="BC65" s="74"/>
      <c r="BD65" s="76"/>
      <c r="BE65" s="73"/>
      <c r="BF65" s="74"/>
      <c r="BG65" s="74"/>
      <c r="BH65" s="76"/>
      <c r="BI65" s="80"/>
      <c r="BJ65" s="80"/>
      <c r="BK65" s="80"/>
      <c r="BL65" s="80"/>
      <c r="BM65" s="80"/>
      <c r="BN65" s="80"/>
      <c r="BO65" s="80"/>
      <c r="BP65" s="80"/>
      <c r="BQ65" s="80"/>
      <c r="BR65" s="80"/>
      <c r="BS65" s="80"/>
      <c r="BT65" s="80"/>
      <c r="BU65" s="80"/>
      <c r="BV65" s="80"/>
      <c r="BW65" s="80"/>
      <c r="BX65" s="80"/>
      <c r="BY65" s="80"/>
      <c r="BZ65" s="80"/>
      <c r="CA65" s="80"/>
      <c r="CB65" s="81"/>
    </row>
    <row r="66" spans="1:80" s="82" customFormat="1" hidden="1" x14ac:dyDescent="0.25">
      <c r="A66" s="162">
        <v>30</v>
      </c>
      <c r="B66" s="157" t="s">
        <v>193</v>
      </c>
      <c r="C66" s="74"/>
      <c r="D66" s="163">
        <f t="shared" si="13"/>
        <v>0</v>
      </c>
      <c r="E66" s="73"/>
      <c r="F66" s="74"/>
      <c r="G66" s="74"/>
      <c r="H66" s="128"/>
      <c r="I66" s="107"/>
      <c r="J66" s="74"/>
      <c r="K66" s="74"/>
      <c r="L66" s="150">
        <f t="shared" si="6"/>
        <v>0</v>
      </c>
      <c r="M66" s="73"/>
      <c r="N66" s="74"/>
      <c r="O66" s="74"/>
      <c r="P66" s="76"/>
      <c r="Q66" s="73"/>
      <c r="R66" s="74"/>
      <c r="S66" s="74"/>
      <c r="T66" s="58">
        <f t="shared" si="9"/>
        <v>0</v>
      </c>
      <c r="U66" s="107"/>
      <c r="V66" s="74"/>
      <c r="W66" s="74"/>
      <c r="X66" s="163"/>
      <c r="Y66" s="73"/>
      <c r="Z66" s="74"/>
      <c r="AA66" s="74"/>
      <c r="AB66" s="76"/>
      <c r="AC66" s="73"/>
      <c r="AD66" s="74"/>
      <c r="AE66" s="74"/>
      <c r="AF66" s="280">
        <f t="shared" si="10"/>
        <v>0</v>
      </c>
      <c r="AG66" s="73"/>
      <c r="AH66" s="74"/>
      <c r="AI66" s="74"/>
      <c r="AJ66" s="128"/>
      <c r="AK66" s="253"/>
      <c r="AL66" s="190"/>
      <c r="AM66" s="190"/>
      <c r="AN66" s="128"/>
      <c r="AO66" s="253"/>
      <c r="AP66" s="190"/>
      <c r="AQ66" s="190"/>
      <c r="AR66" s="128"/>
      <c r="AS66" s="73"/>
      <c r="AT66" s="74"/>
      <c r="AU66" s="74"/>
      <c r="AV66" s="128"/>
      <c r="AW66" s="107"/>
      <c r="AX66" s="74"/>
      <c r="AY66" s="74"/>
      <c r="AZ66" s="108"/>
      <c r="BA66" s="73"/>
      <c r="BB66" s="74"/>
      <c r="BC66" s="74"/>
      <c r="BD66" s="76"/>
      <c r="BE66" s="73"/>
      <c r="BF66" s="74"/>
      <c r="BG66" s="74"/>
      <c r="BH66" s="76"/>
      <c r="BI66" s="80"/>
      <c r="BJ66" s="80"/>
      <c r="BK66" s="80"/>
      <c r="BL66" s="80"/>
      <c r="BM66" s="80"/>
      <c r="BN66" s="80"/>
      <c r="BO66" s="80"/>
      <c r="BP66" s="80"/>
      <c r="BQ66" s="80"/>
      <c r="BR66" s="80"/>
      <c r="BS66" s="80"/>
      <c r="BT66" s="80"/>
      <c r="BU66" s="80"/>
      <c r="BV66" s="80"/>
      <c r="BW66" s="80"/>
      <c r="BX66" s="80"/>
      <c r="BY66" s="80"/>
      <c r="BZ66" s="80"/>
      <c r="CA66" s="80"/>
      <c r="CB66" s="81"/>
    </row>
    <row r="67" spans="1:80" s="80" customFormat="1" hidden="1" x14ac:dyDescent="0.25">
      <c r="A67" s="162">
        <v>30</v>
      </c>
      <c r="B67" s="157" t="s">
        <v>197</v>
      </c>
      <c r="C67" s="74"/>
      <c r="D67" s="163">
        <f>SUM(H67+L67+P67+T67+X67+AZ67+AV67+AJ67)</f>
        <v>0</v>
      </c>
      <c r="E67" s="73"/>
      <c r="F67" s="74"/>
      <c r="G67" s="74"/>
      <c r="H67" s="128"/>
      <c r="I67" s="107"/>
      <c r="J67" s="74"/>
      <c r="K67" s="74"/>
      <c r="L67" s="150">
        <f t="shared" si="6"/>
        <v>0</v>
      </c>
      <c r="M67" s="73"/>
      <c r="N67" s="74"/>
      <c r="O67" s="74"/>
      <c r="P67" s="76"/>
      <c r="Q67" s="73"/>
      <c r="R67" s="74"/>
      <c r="S67" s="74"/>
      <c r="T67" s="58">
        <f t="shared" si="9"/>
        <v>0</v>
      </c>
      <c r="U67" s="107"/>
      <c r="V67" s="74"/>
      <c r="W67" s="74"/>
      <c r="X67" s="163">
        <f>+U67*V67</f>
        <v>0</v>
      </c>
      <c r="Y67" s="73"/>
      <c r="Z67" s="74"/>
      <c r="AA67" s="74"/>
      <c r="AB67" s="76"/>
      <c r="AC67" s="73"/>
      <c r="AD67" s="74"/>
      <c r="AE67" s="74"/>
      <c r="AF67" s="280">
        <f t="shared" si="10"/>
        <v>0</v>
      </c>
      <c r="AG67" s="73"/>
      <c r="AH67" s="74"/>
      <c r="AI67" s="74"/>
      <c r="AJ67" s="128">
        <f>+AG67*AH67+AI67</f>
        <v>0</v>
      </c>
      <c r="AK67" s="253"/>
      <c r="AL67" s="190"/>
      <c r="AM67" s="190"/>
      <c r="AN67" s="128"/>
      <c r="AO67" s="253"/>
      <c r="AP67" s="190"/>
      <c r="AQ67" s="190"/>
      <c r="AR67" s="128"/>
      <c r="AS67" s="73"/>
      <c r="AT67" s="74"/>
      <c r="AU67" s="74"/>
      <c r="AV67" s="128"/>
      <c r="AW67" s="107"/>
      <c r="AX67" s="74"/>
      <c r="AY67" s="74"/>
      <c r="AZ67" s="108"/>
      <c r="BA67" s="73"/>
      <c r="BB67" s="74"/>
      <c r="BC67" s="74"/>
      <c r="BD67" s="76"/>
      <c r="BE67" s="73"/>
      <c r="BF67" s="74"/>
      <c r="BG67" s="74"/>
      <c r="BH67" s="76"/>
    </row>
    <row r="68" spans="1:80" s="82" customFormat="1" hidden="1" x14ac:dyDescent="0.25">
      <c r="A68" s="162">
        <v>31</v>
      </c>
      <c r="B68" s="157" t="s">
        <v>195</v>
      </c>
      <c r="C68" s="74"/>
      <c r="D68" s="163">
        <f t="shared" si="13"/>
        <v>0</v>
      </c>
      <c r="E68" s="73"/>
      <c r="F68" s="74"/>
      <c r="G68" s="74"/>
      <c r="H68" s="128"/>
      <c r="I68" s="107"/>
      <c r="J68" s="74"/>
      <c r="K68" s="74"/>
      <c r="L68" s="150">
        <f t="shared" si="6"/>
        <v>0</v>
      </c>
      <c r="M68" s="73"/>
      <c r="N68" s="74"/>
      <c r="O68" s="74"/>
      <c r="P68" s="76"/>
      <c r="Q68" s="73"/>
      <c r="R68" s="74"/>
      <c r="S68" s="74"/>
      <c r="T68" s="58">
        <f t="shared" si="9"/>
        <v>0</v>
      </c>
      <c r="U68" s="107"/>
      <c r="V68" s="74"/>
      <c r="W68" s="74"/>
      <c r="X68" s="163"/>
      <c r="Y68" s="73"/>
      <c r="Z68" s="74"/>
      <c r="AA68" s="74"/>
      <c r="AB68" s="76"/>
      <c r="AC68" s="73"/>
      <c r="AD68" s="74"/>
      <c r="AE68" s="74"/>
      <c r="AF68" s="280">
        <f t="shared" si="10"/>
        <v>0</v>
      </c>
      <c r="AG68" s="73"/>
      <c r="AH68" s="74"/>
      <c r="AI68" s="74"/>
      <c r="AJ68" s="128"/>
      <c r="AK68" s="253"/>
      <c r="AL68" s="190"/>
      <c r="AM68" s="190"/>
      <c r="AN68" s="128"/>
      <c r="AO68" s="253"/>
      <c r="AP68" s="190"/>
      <c r="AQ68" s="190"/>
      <c r="AR68" s="128"/>
      <c r="AS68" s="73"/>
      <c r="AT68" s="74"/>
      <c r="AU68" s="74"/>
      <c r="AV68" s="128"/>
      <c r="AW68" s="107"/>
      <c r="AX68" s="74"/>
      <c r="AY68" s="74"/>
      <c r="AZ68" s="108"/>
      <c r="BA68" s="73"/>
      <c r="BB68" s="74"/>
      <c r="BC68" s="74"/>
      <c r="BD68" s="76"/>
      <c r="BE68" s="73"/>
      <c r="BF68" s="74"/>
      <c r="BG68" s="74"/>
      <c r="BH68" s="76"/>
      <c r="BI68" s="80"/>
      <c r="BJ68" s="80"/>
      <c r="BK68" s="80"/>
      <c r="BL68" s="80"/>
      <c r="BM68" s="80"/>
      <c r="BN68" s="80"/>
      <c r="BO68" s="80"/>
      <c r="BP68" s="80"/>
      <c r="BQ68" s="80"/>
      <c r="BR68" s="80"/>
      <c r="BS68" s="80"/>
      <c r="BT68" s="80"/>
      <c r="BU68" s="80"/>
      <c r="BV68" s="80"/>
      <c r="BW68" s="80"/>
      <c r="BX68" s="80"/>
      <c r="BY68" s="80"/>
      <c r="BZ68" s="80"/>
      <c r="CA68" s="80"/>
      <c r="CB68" s="81"/>
    </row>
    <row r="71" spans="1:80" s="82" customFormat="1" hidden="1" x14ac:dyDescent="0.25">
      <c r="A71" s="162">
        <v>34</v>
      </c>
      <c r="B71" s="157" t="s">
        <v>213</v>
      </c>
      <c r="C71" s="74"/>
      <c r="D71" s="163">
        <f t="shared" si="13"/>
        <v>0</v>
      </c>
      <c r="E71" s="73"/>
      <c r="F71" s="74"/>
      <c r="G71" s="74"/>
      <c r="H71" s="128"/>
      <c r="I71" s="107"/>
      <c r="J71" s="74"/>
      <c r="K71" s="74"/>
      <c r="L71" s="163"/>
      <c r="M71" s="73"/>
      <c r="N71" s="74"/>
      <c r="O71" s="74"/>
      <c r="P71" s="76">
        <f>M71*N71+O71</f>
        <v>0</v>
      </c>
      <c r="Q71" s="73"/>
      <c r="R71" s="74"/>
      <c r="S71" s="74"/>
      <c r="T71" s="128"/>
      <c r="U71" s="107"/>
      <c r="V71" s="74"/>
      <c r="W71" s="74"/>
      <c r="X71" s="163">
        <f t="shared" ref="X71:X78" si="16">+U71*V71</f>
        <v>0</v>
      </c>
      <c r="Y71" s="73"/>
      <c r="Z71" s="74"/>
      <c r="AA71" s="74"/>
      <c r="AB71" s="76"/>
      <c r="AC71" s="73"/>
      <c r="AD71" s="74"/>
      <c r="AE71" s="74"/>
      <c r="AF71" s="77"/>
      <c r="AG71" s="73"/>
      <c r="AH71" s="74"/>
      <c r="AI71" s="74"/>
      <c r="AJ71" s="128"/>
      <c r="AK71" s="253"/>
      <c r="AL71" s="190"/>
      <c r="AM71" s="190"/>
      <c r="AN71" s="128"/>
      <c r="AO71" s="253"/>
      <c r="AP71" s="190"/>
      <c r="AQ71" s="190"/>
      <c r="AR71" s="128"/>
      <c r="AS71" s="73"/>
      <c r="AT71" s="74"/>
      <c r="AU71" s="74"/>
      <c r="AV71" s="128">
        <f>+AS71*AT71+AU71</f>
        <v>0</v>
      </c>
      <c r="AW71" s="107"/>
      <c r="AX71" s="74"/>
      <c r="AY71" s="74"/>
      <c r="AZ71" s="108"/>
      <c r="BA71" s="73"/>
      <c r="BB71" s="74"/>
      <c r="BC71" s="74"/>
      <c r="BD71" s="76"/>
      <c r="BE71" s="73"/>
      <c r="BF71" s="74"/>
      <c r="BG71" s="74"/>
      <c r="BH71" s="76"/>
      <c r="BI71" s="80"/>
      <c r="BJ71" s="80"/>
      <c r="BK71" s="80"/>
      <c r="BL71" s="80"/>
      <c r="BM71" s="80"/>
      <c r="BN71" s="80"/>
      <c r="BO71" s="80"/>
      <c r="BP71" s="80"/>
      <c r="BQ71" s="80"/>
      <c r="BR71" s="80"/>
      <c r="BS71" s="80"/>
      <c r="BT71" s="80"/>
      <c r="BU71" s="80"/>
      <c r="BV71" s="80"/>
      <c r="BW71" s="80"/>
      <c r="BX71" s="80"/>
      <c r="BY71" s="80"/>
      <c r="BZ71" s="80"/>
      <c r="CA71" s="80"/>
      <c r="CB71" s="81"/>
    </row>
    <row r="72" spans="1:80" s="82" customFormat="1" hidden="1" x14ac:dyDescent="0.25">
      <c r="A72" s="162">
        <v>34</v>
      </c>
      <c r="B72" s="157" t="s">
        <v>214</v>
      </c>
      <c r="C72" s="74"/>
      <c r="D72" s="163">
        <f t="shared" si="13"/>
        <v>0</v>
      </c>
      <c r="E72" s="73"/>
      <c r="F72" s="74"/>
      <c r="G72" s="74"/>
      <c r="H72" s="128"/>
      <c r="I72" s="107"/>
      <c r="J72" s="74"/>
      <c r="K72" s="74"/>
      <c r="L72" s="163"/>
      <c r="M72" s="73"/>
      <c r="N72" s="74"/>
      <c r="O72" s="74"/>
      <c r="P72" s="76">
        <f>M72*N72+O72</f>
        <v>0</v>
      </c>
      <c r="Q72" s="73"/>
      <c r="R72" s="74"/>
      <c r="S72" s="74"/>
      <c r="T72" s="128"/>
      <c r="U72" s="107"/>
      <c r="V72" s="74"/>
      <c r="W72" s="74"/>
      <c r="X72" s="163">
        <f t="shared" si="16"/>
        <v>0</v>
      </c>
      <c r="Y72" s="73"/>
      <c r="Z72" s="74"/>
      <c r="AA72" s="74"/>
      <c r="AB72" s="76"/>
      <c r="AC72" s="73"/>
      <c r="AD72" s="74"/>
      <c r="AE72" s="74"/>
      <c r="AF72" s="77"/>
      <c r="AG72" s="73"/>
      <c r="AH72" s="74"/>
      <c r="AI72" s="74"/>
      <c r="AJ72" s="128"/>
      <c r="AK72" s="253"/>
      <c r="AL72" s="190"/>
      <c r="AM72" s="190"/>
      <c r="AN72" s="128"/>
      <c r="AO72" s="253"/>
      <c r="AP72" s="190"/>
      <c r="AQ72" s="190"/>
      <c r="AR72" s="128"/>
      <c r="AS72" s="73"/>
      <c r="AT72" s="74"/>
      <c r="AU72" s="74"/>
      <c r="AV72" s="128"/>
      <c r="AW72" s="107"/>
      <c r="AX72" s="74"/>
      <c r="AY72" s="74"/>
      <c r="AZ72" s="108"/>
      <c r="BA72" s="73"/>
      <c r="BB72" s="74"/>
      <c r="BC72" s="74"/>
      <c r="BD72" s="76"/>
      <c r="BE72" s="73"/>
      <c r="BF72" s="74"/>
      <c r="BG72" s="74"/>
      <c r="BH72" s="76"/>
      <c r="BI72" s="80"/>
      <c r="BJ72" s="80"/>
      <c r="BK72" s="80"/>
      <c r="BL72" s="80"/>
      <c r="BM72" s="80"/>
      <c r="BN72" s="80"/>
      <c r="BO72" s="80"/>
      <c r="BP72" s="80"/>
      <c r="BQ72" s="80"/>
      <c r="BR72" s="80"/>
      <c r="BS72" s="80"/>
      <c r="BT72" s="80"/>
      <c r="BU72" s="80"/>
      <c r="BV72" s="80"/>
      <c r="BW72" s="80"/>
      <c r="BX72" s="80"/>
      <c r="BY72" s="80"/>
      <c r="BZ72" s="80"/>
      <c r="CA72" s="80"/>
      <c r="CB72" s="81"/>
    </row>
    <row r="73" spans="1:80" s="82" customFormat="1" hidden="1" x14ac:dyDescent="0.25">
      <c r="A73" s="162">
        <v>34</v>
      </c>
      <c r="B73" s="157" t="s">
        <v>215</v>
      </c>
      <c r="C73" s="74"/>
      <c r="D73" s="163">
        <f t="shared" si="13"/>
        <v>0</v>
      </c>
      <c r="E73" s="73"/>
      <c r="F73" s="74"/>
      <c r="G73" s="74"/>
      <c r="H73" s="128"/>
      <c r="I73" s="107"/>
      <c r="J73" s="74"/>
      <c r="K73" s="74"/>
      <c r="L73" s="163"/>
      <c r="M73" s="73"/>
      <c r="N73" s="74"/>
      <c r="O73" s="74"/>
      <c r="P73" s="76">
        <f>M73*N73+O73</f>
        <v>0</v>
      </c>
      <c r="Q73" s="73"/>
      <c r="R73" s="74"/>
      <c r="S73" s="74"/>
      <c r="T73" s="128"/>
      <c r="U73" s="107"/>
      <c r="V73" s="74"/>
      <c r="W73" s="74"/>
      <c r="X73" s="163">
        <f t="shared" si="16"/>
        <v>0</v>
      </c>
      <c r="Y73" s="73"/>
      <c r="Z73" s="74"/>
      <c r="AA73" s="74"/>
      <c r="AB73" s="76"/>
      <c r="AC73" s="73"/>
      <c r="AD73" s="74"/>
      <c r="AE73" s="74"/>
      <c r="AF73" s="77"/>
      <c r="AG73" s="73"/>
      <c r="AH73" s="74"/>
      <c r="AI73" s="74"/>
      <c r="AJ73" s="128"/>
      <c r="AK73" s="253"/>
      <c r="AL73" s="190"/>
      <c r="AM73" s="190"/>
      <c r="AN73" s="128"/>
      <c r="AO73" s="253"/>
      <c r="AP73" s="190"/>
      <c r="AQ73" s="190"/>
      <c r="AR73" s="128"/>
      <c r="AS73" s="73"/>
      <c r="AT73" s="74"/>
      <c r="AU73" s="74"/>
      <c r="AV73" s="128"/>
      <c r="AW73" s="107"/>
      <c r="AX73" s="74"/>
      <c r="AY73" s="74"/>
      <c r="AZ73" s="108"/>
      <c r="BA73" s="73"/>
      <c r="BB73" s="74"/>
      <c r="BC73" s="74"/>
      <c r="BD73" s="76"/>
      <c r="BE73" s="73"/>
      <c r="BF73" s="74"/>
      <c r="BG73" s="74"/>
      <c r="BH73" s="76"/>
      <c r="BI73" s="80"/>
      <c r="BJ73" s="80"/>
      <c r="BK73" s="80"/>
      <c r="BL73" s="80"/>
      <c r="BM73" s="80"/>
      <c r="BN73" s="80"/>
      <c r="BO73" s="80"/>
      <c r="BP73" s="80"/>
      <c r="BQ73" s="80"/>
      <c r="BR73" s="80"/>
      <c r="BS73" s="80"/>
      <c r="BT73" s="80"/>
      <c r="BU73" s="80"/>
      <c r="BV73" s="80"/>
      <c r="BW73" s="80"/>
      <c r="BX73" s="80"/>
      <c r="BY73" s="80"/>
      <c r="BZ73" s="80"/>
      <c r="CA73" s="80"/>
      <c r="CB73" s="81"/>
    </row>
    <row r="74" spans="1:80" s="82" customFormat="1" hidden="1" x14ac:dyDescent="0.25">
      <c r="A74" s="162">
        <v>34</v>
      </c>
      <c r="B74" s="157" t="s">
        <v>216</v>
      </c>
      <c r="C74" s="74"/>
      <c r="D74" s="163">
        <f t="shared" si="13"/>
        <v>0</v>
      </c>
      <c r="E74" s="73"/>
      <c r="F74" s="74"/>
      <c r="G74" s="74"/>
      <c r="H74" s="128"/>
      <c r="I74" s="107"/>
      <c r="J74" s="74"/>
      <c r="K74" s="74"/>
      <c r="L74" s="163"/>
      <c r="M74" s="73"/>
      <c r="N74" s="74"/>
      <c r="O74" s="74"/>
      <c r="P74" s="76">
        <f>M74*N74+O74</f>
        <v>0</v>
      </c>
      <c r="Q74" s="73"/>
      <c r="R74" s="74"/>
      <c r="S74" s="74"/>
      <c r="T74" s="128"/>
      <c r="U74" s="107"/>
      <c r="V74" s="74"/>
      <c r="W74" s="74"/>
      <c r="X74" s="163">
        <f t="shared" si="16"/>
        <v>0</v>
      </c>
      <c r="Y74" s="73"/>
      <c r="Z74" s="74"/>
      <c r="AA74" s="74"/>
      <c r="AB74" s="76"/>
      <c r="AC74" s="73"/>
      <c r="AD74" s="74"/>
      <c r="AE74" s="74"/>
      <c r="AF74" s="77"/>
      <c r="AG74" s="73"/>
      <c r="AH74" s="74"/>
      <c r="AI74" s="74"/>
      <c r="AJ74" s="128"/>
      <c r="AK74" s="253"/>
      <c r="AL74" s="190"/>
      <c r="AM74" s="190"/>
      <c r="AN74" s="128"/>
      <c r="AO74" s="253"/>
      <c r="AP74" s="190"/>
      <c r="AQ74" s="190"/>
      <c r="AR74" s="128"/>
      <c r="AS74" s="73"/>
      <c r="AT74" s="74"/>
      <c r="AU74" s="74"/>
      <c r="AV74" s="128"/>
      <c r="AW74" s="107"/>
      <c r="AX74" s="74"/>
      <c r="AY74" s="74"/>
      <c r="AZ74" s="108"/>
      <c r="BA74" s="73"/>
      <c r="BB74" s="74"/>
      <c r="BC74" s="74"/>
      <c r="BD74" s="76"/>
      <c r="BE74" s="73"/>
      <c r="BF74" s="74"/>
      <c r="BG74" s="74"/>
      <c r="BH74" s="76"/>
      <c r="BI74" s="80"/>
      <c r="BJ74" s="80"/>
      <c r="BK74" s="80"/>
      <c r="BL74" s="80"/>
      <c r="BM74" s="80"/>
      <c r="BN74" s="80"/>
      <c r="BO74" s="80"/>
      <c r="BP74" s="80"/>
      <c r="BQ74" s="80"/>
      <c r="BR74" s="80"/>
      <c r="BS74" s="80"/>
      <c r="BT74" s="80"/>
      <c r="BU74" s="80"/>
      <c r="BV74" s="80"/>
      <c r="BW74" s="80"/>
      <c r="BX74" s="80"/>
      <c r="BY74" s="80"/>
      <c r="BZ74" s="80"/>
      <c r="CA74" s="80"/>
      <c r="CB74" s="81"/>
    </row>
    <row r="75" spans="1:80" s="82" customFormat="1" hidden="1" x14ac:dyDescent="0.25">
      <c r="A75" s="162">
        <v>34</v>
      </c>
      <c r="B75" s="157" t="s">
        <v>175</v>
      </c>
      <c r="C75" s="74"/>
      <c r="D75" s="163">
        <f t="shared" si="13"/>
        <v>0</v>
      </c>
      <c r="E75" s="73"/>
      <c r="F75" s="74"/>
      <c r="G75" s="74"/>
      <c r="H75" s="128">
        <f>E75*F75+G75</f>
        <v>0</v>
      </c>
      <c r="I75" s="107"/>
      <c r="J75" s="74"/>
      <c r="K75" s="74"/>
      <c r="L75" s="163"/>
      <c r="M75" s="73"/>
      <c r="N75" s="74"/>
      <c r="O75" s="74"/>
      <c r="P75" s="76"/>
      <c r="Q75" s="73"/>
      <c r="R75" s="74"/>
      <c r="S75" s="74"/>
      <c r="T75" s="128"/>
      <c r="U75" s="107"/>
      <c r="V75" s="74"/>
      <c r="W75" s="74"/>
      <c r="X75" s="163">
        <f t="shared" si="16"/>
        <v>0</v>
      </c>
      <c r="Y75" s="73"/>
      <c r="Z75" s="74"/>
      <c r="AA75" s="74"/>
      <c r="AB75" s="76"/>
      <c r="AC75" s="73"/>
      <c r="AD75" s="74"/>
      <c r="AE75" s="74"/>
      <c r="AF75" s="77"/>
      <c r="AG75" s="73"/>
      <c r="AH75" s="74"/>
      <c r="AI75" s="74"/>
      <c r="AJ75" s="128"/>
      <c r="AK75" s="253"/>
      <c r="AL75" s="190"/>
      <c r="AM75" s="190"/>
      <c r="AN75" s="128"/>
      <c r="AO75" s="253"/>
      <c r="AP75" s="190"/>
      <c r="AQ75" s="190"/>
      <c r="AR75" s="128"/>
      <c r="AS75" s="73"/>
      <c r="AT75" s="74"/>
      <c r="AU75" s="74"/>
      <c r="AV75" s="128"/>
      <c r="AW75" s="107"/>
      <c r="AX75" s="74"/>
      <c r="AY75" s="74"/>
      <c r="AZ75" s="108"/>
      <c r="BA75" s="73"/>
      <c r="BB75" s="74"/>
      <c r="BC75" s="74"/>
      <c r="BD75" s="76"/>
      <c r="BE75" s="73"/>
      <c r="BF75" s="74"/>
      <c r="BG75" s="74"/>
      <c r="BH75" s="76"/>
      <c r="BI75" s="80"/>
      <c r="BJ75" s="80"/>
      <c r="BK75" s="80"/>
      <c r="BL75" s="80"/>
      <c r="BM75" s="80"/>
      <c r="BN75" s="80"/>
      <c r="BO75" s="80"/>
      <c r="BP75" s="80"/>
      <c r="BQ75" s="80"/>
      <c r="BR75" s="80"/>
      <c r="BS75" s="80"/>
      <c r="BT75" s="80"/>
      <c r="BU75" s="80"/>
      <c r="BV75" s="80"/>
      <c r="BW75" s="80"/>
      <c r="BX75" s="80"/>
      <c r="BY75" s="80"/>
      <c r="BZ75" s="80"/>
      <c r="CA75" s="80"/>
      <c r="CB75" s="81"/>
    </row>
    <row r="76" spans="1:80" s="82" customFormat="1" hidden="1" x14ac:dyDescent="0.25">
      <c r="A76" s="162">
        <v>34</v>
      </c>
      <c r="B76" s="157" t="s">
        <v>176</v>
      </c>
      <c r="C76" s="74"/>
      <c r="D76" s="163">
        <f t="shared" si="13"/>
        <v>0</v>
      </c>
      <c r="E76" s="73"/>
      <c r="F76" s="74"/>
      <c r="G76" s="74"/>
      <c r="H76" s="128">
        <f>E76*F76+G76</f>
        <v>0</v>
      </c>
      <c r="I76" s="107"/>
      <c r="J76" s="74"/>
      <c r="K76" s="74"/>
      <c r="L76" s="163"/>
      <c r="M76" s="73"/>
      <c r="N76" s="74"/>
      <c r="O76" s="74"/>
      <c r="P76" s="76"/>
      <c r="Q76" s="73"/>
      <c r="R76" s="74"/>
      <c r="S76" s="74"/>
      <c r="T76" s="128"/>
      <c r="U76" s="107"/>
      <c r="V76" s="74"/>
      <c r="W76" s="74"/>
      <c r="X76" s="163">
        <f t="shared" si="16"/>
        <v>0</v>
      </c>
      <c r="Y76" s="73"/>
      <c r="Z76" s="74"/>
      <c r="AA76" s="74"/>
      <c r="AB76" s="76"/>
      <c r="AC76" s="73"/>
      <c r="AD76" s="74"/>
      <c r="AE76" s="74"/>
      <c r="AF76" s="77"/>
      <c r="AG76" s="73"/>
      <c r="AH76" s="74"/>
      <c r="AI76" s="74"/>
      <c r="AJ76" s="128"/>
      <c r="AK76" s="253"/>
      <c r="AL76" s="190"/>
      <c r="AM76" s="190"/>
      <c r="AN76" s="128"/>
      <c r="AO76" s="253"/>
      <c r="AP76" s="190"/>
      <c r="AQ76" s="190"/>
      <c r="AR76" s="128"/>
      <c r="AS76" s="73"/>
      <c r="AT76" s="74"/>
      <c r="AU76" s="74"/>
      <c r="AV76" s="128"/>
      <c r="AW76" s="107"/>
      <c r="AX76" s="74"/>
      <c r="AY76" s="74"/>
      <c r="AZ76" s="108"/>
      <c r="BA76" s="73"/>
      <c r="BB76" s="74"/>
      <c r="BC76" s="74"/>
      <c r="BD76" s="76"/>
      <c r="BE76" s="73"/>
      <c r="BF76" s="74"/>
      <c r="BG76" s="74"/>
      <c r="BH76" s="76"/>
      <c r="BI76" s="80"/>
      <c r="BJ76" s="80"/>
      <c r="BK76" s="80"/>
      <c r="BL76" s="80"/>
      <c r="BM76" s="80"/>
      <c r="BN76" s="80"/>
      <c r="BO76" s="80"/>
      <c r="BP76" s="80"/>
      <c r="BQ76" s="80"/>
      <c r="BR76" s="80"/>
      <c r="BS76" s="80"/>
      <c r="BT76" s="80"/>
      <c r="BU76" s="80"/>
      <c r="BV76" s="80"/>
      <c r="BW76" s="80"/>
      <c r="BX76" s="80"/>
      <c r="BY76" s="80"/>
      <c r="BZ76" s="80"/>
      <c r="CA76" s="80"/>
      <c r="CB76" s="81"/>
    </row>
    <row r="77" spans="1:80" s="82" customFormat="1" hidden="1" x14ac:dyDescent="0.25">
      <c r="A77" s="162">
        <v>34</v>
      </c>
      <c r="B77" s="157" t="s">
        <v>177</v>
      </c>
      <c r="C77" s="74"/>
      <c r="D77" s="163">
        <f t="shared" si="13"/>
        <v>0</v>
      </c>
      <c r="E77" s="73"/>
      <c r="F77" s="74"/>
      <c r="G77" s="74"/>
      <c r="H77" s="128">
        <f>E77*F77+G77</f>
        <v>0</v>
      </c>
      <c r="I77" s="107"/>
      <c r="J77" s="74"/>
      <c r="K77" s="74"/>
      <c r="L77" s="163"/>
      <c r="M77" s="73"/>
      <c r="N77" s="74"/>
      <c r="O77" s="74"/>
      <c r="P77" s="76"/>
      <c r="Q77" s="73"/>
      <c r="R77" s="74"/>
      <c r="S77" s="74"/>
      <c r="T77" s="128"/>
      <c r="U77" s="107"/>
      <c r="V77" s="74"/>
      <c r="W77" s="74"/>
      <c r="X77" s="163">
        <f t="shared" si="16"/>
        <v>0</v>
      </c>
      <c r="Y77" s="73"/>
      <c r="Z77" s="74"/>
      <c r="AA77" s="74"/>
      <c r="AB77" s="76"/>
      <c r="AC77" s="73"/>
      <c r="AD77" s="74"/>
      <c r="AE77" s="74"/>
      <c r="AF77" s="77"/>
      <c r="AG77" s="73"/>
      <c r="AH77" s="74"/>
      <c r="AI77" s="74"/>
      <c r="AJ77" s="128"/>
      <c r="AK77" s="253"/>
      <c r="AL77" s="190"/>
      <c r="AM77" s="190"/>
      <c r="AN77" s="128"/>
      <c r="AO77" s="253"/>
      <c r="AP77" s="190"/>
      <c r="AQ77" s="190"/>
      <c r="AR77" s="128"/>
      <c r="AS77" s="73"/>
      <c r="AT77" s="74"/>
      <c r="AU77" s="74"/>
      <c r="AV77" s="128"/>
      <c r="AW77" s="107"/>
      <c r="AX77" s="74"/>
      <c r="AY77" s="74"/>
      <c r="AZ77" s="108"/>
      <c r="BA77" s="73"/>
      <c r="BB77" s="74"/>
      <c r="BC77" s="74"/>
      <c r="BD77" s="76"/>
      <c r="BE77" s="73"/>
      <c r="BF77" s="74"/>
      <c r="BG77" s="74"/>
      <c r="BH77" s="76"/>
      <c r="BI77" s="80"/>
      <c r="BJ77" s="80"/>
      <c r="BK77" s="80"/>
      <c r="BL77" s="80"/>
      <c r="BM77" s="80"/>
      <c r="BN77" s="80"/>
      <c r="BO77" s="80"/>
      <c r="BP77" s="80"/>
      <c r="BQ77" s="80"/>
      <c r="BR77" s="80"/>
      <c r="BS77" s="80"/>
      <c r="BT77" s="80"/>
      <c r="BU77" s="80"/>
      <c r="BV77" s="80"/>
      <c r="BW77" s="80"/>
      <c r="BX77" s="80"/>
      <c r="BY77" s="80"/>
      <c r="BZ77" s="80"/>
      <c r="CA77" s="80"/>
      <c r="CB77" s="81"/>
    </row>
    <row r="78" spans="1:80" s="80" customFormat="1" hidden="1" x14ac:dyDescent="0.25">
      <c r="A78" s="162">
        <v>34</v>
      </c>
      <c r="B78" s="157" t="s">
        <v>225</v>
      </c>
      <c r="C78" s="74"/>
      <c r="D78" s="163">
        <f t="shared" si="13"/>
        <v>0</v>
      </c>
      <c r="E78" s="73"/>
      <c r="F78" s="74"/>
      <c r="G78" s="74"/>
      <c r="H78" s="128">
        <f>E78*F78+G78</f>
        <v>0</v>
      </c>
      <c r="I78" s="107"/>
      <c r="J78" s="74"/>
      <c r="K78" s="74"/>
      <c r="L78" s="163"/>
      <c r="M78" s="73"/>
      <c r="N78" s="74"/>
      <c r="O78" s="74"/>
      <c r="P78" s="76"/>
      <c r="Q78" s="73"/>
      <c r="R78" s="74"/>
      <c r="S78" s="74"/>
      <c r="T78" s="128"/>
      <c r="U78" s="107"/>
      <c r="V78" s="74"/>
      <c r="W78" s="74"/>
      <c r="X78" s="163">
        <f t="shared" si="16"/>
        <v>0</v>
      </c>
      <c r="Y78" s="73"/>
      <c r="Z78" s="74"/>
      <c r="AA78" s="74"/>
      <c r="AB78" s="76"/>
      <c r="AC78" s="73"/>
      <c r="AD78" s="74"/>
      <c r="AE78" s="74"/>
      <c r="AF78" s="77"/>
      <c r="AG78" s="73"/>
      <c r="AH78" s="74"/>
      <c r="AI78" s="74"/>
      <c r="AJ78" s="128"/>
      <c r="AK78" s="253"/>
      <c r="AL78" s="190"/>
      <c r="AM78" s="190"/>
      <c r="AN78" s="128"/>
      <c r="AO78" s="253"/>
      <c r="AP78" s="190"/>
      <c r="AQ78" s="190"/>
      <c r="AR78" s="128"/>
      <c r="AS78" s="73"/>
      <c r="AT78" s="74"/>
      <c r="AU78" s="74"/>
      <c r="AV78" s="128"/>
      <c r="AW78" s="107"/>
      <c r="AX78" s="74"/>
      <c r="AY78" s="74"/>
      <c r="AZ78" s="108"/>
      <c r="BA78" s="73"/>
      <c r="BB78" s="74"/>
      <c r="BC78" s="74"/>
      <c r="BD78" s="76"/>
      <c r="BE78" s="73"/>
      <c r="BF78" s="74"/>
      <c r="BG78" s="74"/>
      <c r="BH78" s="76">
        <f>+BE78*BF78+BG78</f>
        <v>0</v>
      </c>
    </row>
    <row r="79" spans="1:80" s="80" customFormat="1" hidden="1" x14ac:dyDescent="0.25">
      <c r="A79" s="162">
        <v>35</v>
      </c>
      <c r="B79" s="157" t="s">
        <v>199</v>
      </c>
      <c r="C79" s="74"/>
      <c r="D79" s="163">
        <f t="shared" si="13"/>
        <v>0</v>
      </c>
      <c r="E79" s="73"/>
      <c r="F79" s="74"/>
      <c r="G79" s="74"/>
      <c r="H79" s="128"/>
      <c r="I79" s="107"/>
      <c r="J79" s="74"/>
      <c r="K79" s="74"/>
      <c r="L79" s="163">
        <f>I79*J79+K79</f>
        <v>0</v>
      </c>
      <c r="M79" s="73"/>
      <c r="N79" s="74"/>
      <c r="O79" s="74"/>
      <c r="P79" s="76"/>
      <c r="Q79" s="73"/>
      <c r="R79" s="74"/>
      <c r="S79" s="74"/>
      <c r="T79" s="128"/>
      <c r="U79" s="107"/>
      <c r="V79" s="74"/>
      <c r="W79" s="74"/>
      <c r="X79" s="163"/>
      <c r="Y79" s="73"/>
      <c r="Z79" s="74"/>
      <c r="AA79" s="74"/>
      <c r="AB79" s="76"/>
      <c r="AC79" s="73"/>
      <c r="AD79" s="74"/>
      <c r="AE79" s="74"/>
      <c r="AF79" s="77"/>
      <c r="AG79" s="73"/>
      <c r="AH79" s="74"/>
      <c r="AI79" s="74"/>
      <c r="AJ79" s="128"/>
      <c r="AK79" s="253"/>
      <c r="AL79" s="190"/>
      <c r="AM79" s="190"/>
      <c r="AN79" s="128"/>
      <c r="AO79" s="253"/>
      <c r="AP79" s="190"/>
      <c r="AQ79" s="190"/>
      <c r="AR79" s="128"/>
      <c r="AS79" s="73"/>
      <c r="AT79" s="74"/>
      <c r="AU79" s="74"/>
      <c r="AV79" s="128"/>
      <c r="AW79" s="107"/>
      <c r="AX79" s="74"/>
      <c r="AY79" s="74"/>
      <c r="AZ79" s="108"/>
      <c r="BA79" s="73"/>
      <c r="BB79" s="74"/>
      <c r="BC79" s="74"/>
      <c r="BD79" s="76"/>
      <c r="BE79" s="73"/>
      <c r="BF79" s="74"/>
      <c r="BG79" s="74"/>
      <c r="BH79" s="76"/>
    </row>
    <row r="80" spans="1:80" s="80" customFormat="1" hidden="1" x14ac:dyDescent="0.25">
      <c r="A80" s="162">
        <v>35</v>
      </c>
      <c r="B80" s="157" t="s">
        <v>200</v>
      </c>
      <c r="C80" s="74"/>
      <c r="D80" s="163">
        <f t="shared" si="13"/>
        <v>0</v>
      </c>
      <c r="E80" s="73"/>
      <c r="F80" s="74"/>
      <c r="G80" s="74"/>
      <c r="H80" s="128"/>
      <c r="I80" s="107"/>
      <c r="J80" s="74"/>
      <c r="K80" s="74"/>
      <c r="L80" s="163">
        <f>I80*J80+K80</f>
        <v>0</v>
      </c>
      <c r="M80" s="73"/>
      <c r="N80" s="74"/>
      <c r="O80" s="74"/>
      <c r="P80" s="76"/>
      <c r="Q80" s="73"/>
      <c r="R80" s="74"/>
      <c r="S80" s="74"/>
      <c r="T80" s="128"/>
      <c r="U80" s="107"/>
      <c r="V80" s="74"/>
      <c r="W80" s="74"/>
      <c r="X80" s="163"/>
      <c r="Y80" s="73"/>
      <c r="Z80" s="74"/>
      <c r="AA80" s="74"/>
      <c r="AB80" s="76"/>
      <c r="AC80" s="73"/>
      <c r="AD80" s="74"/>
      <c r="AE80" s="74"/>
      <c r="AF80" s="77"/>
      <c r="AG80" s="73"/>
      <c r="AH80" s="74"/>
      <c r="AI80" s="74"/>
      <c r="AJ80" s="128"/>
      <c r="AK80" s="253"/>
      <c r="AL80" s="190"/>
      <c r="AM80" s="190"/>
      <c r="AN80" s="128"/>
      <c r="AO80" s="253"/>
      <c r="AP80" s="190"/>
      <c r="AQ80" s="190"/>
      <c r="AR80" s="128"/>
      <c r="AS80" s="73"/>
      <c r="AT80" s="74"/>
      <c r="AU80" s="74"/>
      <c r="AV80" s="128"/>
      <c r="AW80" s="107"/>
      <c r="AX80" s="74"/>
      <c r="AY80" s="74"/>
      <c r="AZ80" s="108"/>
      <c r="BA80" s="73"/>
      <c r="BB80" s="74"/>
      <c r="BC80" s="74"/>
      <c r="BD80" s="76"/>
      <c r="BE80" s="73"/>
      <c r="BF80" s="74"/>
      <c r="BG80" s="74"/>
      <c r="BH80" s="76"/>
    </row>
    <row r="95" spans="1:86" s="74" customFormat="1" ht="12" hidden="1" x14ac:dyDescent="0.25">
      <c r="A95" s="162">
        <v>10</v>
      </c>
      <c r="B95" s="157" t="s">
        <v>128</v>
      </c>
      <c r="D95" s="163" t="e">
        <f>SUM(H95+L95+P95+T95+X95+AV95+AZ95+#REF!)</f>
        <v>#REF!</v>
      </c>
      <c r="E95" s="73"/>
      <c r="H95" s="211">
        <f t="shared" ref="H95:H102" si="17">E95*F95+G95</f>
        <v>0</v>
      </c>
      <c r="I95" s="107"/>
      <c r="L95" s="212">
        <f t="shared" ref="L95:L102" si="18">I95*J95+K95</f>
        <v>0</v>
      </c>
      <c r="M95" s="73">
        <v>1</v>
      </c>
      <c r="N95" s="74">
        <v>14</v>
      </c>
      <c r="O95" s="74">
        <v>4</v>
      </c>
      <c r="P95" s="76">
        <f t="shared" ref="P95:P102" si="19">M95*N95+O95</f>
        <v>18</v>
      </c>
      <c r="Q95" s="73"/>
      <c r="T95" s="211">
        <f>Q95*R95+S95</f>
        <v>0</v>
      </c>
      <c r="U95" s="107"/>
      <c r="X95" s="212">
        <f>U95*V95+W95</f>
        <v>0</v>
      </c>
      <c r="Y95" s="77"/>
      <c r="Z95" s="77"/>
      <c r="AA95" s="77"/>
      <c r="AB95" s="77"/>
      <c r="AC95" s="77"/>
      <c r="AD95" s="77"/>
      <c r="AE95" s="77"/>
      <c r="AF95" s="77"/>
      <c r="AG95" s="77"/>
      <c r="AH95" s="77"/>
      <c r="AI95" s="77"/>
      <c r="AJ95" s="77"/>
      <c r="AK95" s="77"/>
      <c r="AL95" s="77"/>
      <c r="AM95" s="77"/>
      <c r="AN95" s="77"/>
      <c r="AO95" s="77"/>
      <c r="AP95" s="77"/>
      <c r="AQ95" s="77"/>
      <c r="AR95" s="77"/>
      <c r="AS95" s="73"/>
      <c r="AT95" s="74">
        <v>0</v>
      </c>
      <c r="AU95" s="74">
        <v>0</v>
      </c>
      <c r="AV95" s="211">
        <f t="shared" ref="AV95:AV105" si="20">AS95*AT95+AU95</f>
        <v>0</v>
      </c>
      <c r="AW95" s="107"/>
      <c r="AZ95" s="108">
        <f>AW95*AX95+AY95</f>
        <v>0</v>
      </c>
      <c r="BA95" s="73"/>
      <c r="BD95" s="76"/>
      <c r="BE95" s="73"/>
      <c r="BH95" s="76"/>
      <c r="BI95" s="131"/>
      <c r="BJ95" s="131"/>
      <c r="BK95" s="131"/>
      <c r="BL95" s="131"/>
      <c r="BM95" s="131"/>
      <c r="BN95" s="131"/>
      <c r="BO95" s="131"/>
      <c r="BP95" s="131"/>
      <c r="BQ95" s="131"/>
      <c r="BR95" s="131"/>
      <c r="BS95" s="131"/>
      <c r="BT95" s="131"/>
      <c r="BU95" s="131"/>
      <c r="BV95" s="131"/>
      <c r="BW95" s="131"/>
      <c r="BX95" s="131"/>
      <c r="BY95" s="131"/>
      <c r="BZ95" s="131"/>
      <c r="CA95" s="131"/>
      <c r="CB95" s="107"/>
    </row>
    <row r="96" spans="1:86" s="82" customFormat="1" hidden="1" x14ac:dyDescent="0.25">
      <c r="A96" s="162">
        <v>12</v>
      </c>
      <c r="B96" s="157" t="s">
        <v>43</v>
      </c>
      <c r="C96" s="74"/>
      <c r="D96" s="163" t="e">
        <f>SUM(H96+L96+P96+T96+X96+AV96+AZ96+#REF!)</f>
        <v>#REF!</v>
      </c>
      <c r="E96" s="73"/>
      <c r="F96" s="74"/>
      <c r="G96" s="74"/>
      <c r="H96" s="211">
        <f t="shared" si="17"/>
        <v>0</v>
      </c>
      <c r="I96" s="107"/>
      <c r="J96" s="74"/>
      <c r="K96" s="74"/>
      <c r="L96" s="212">
        <f t="shared" si="18"/>
        <v>0</v>
      </c>
      <c r="M96" s="73"/>
      <c r="N96" s="74"/>
      <c r="O96" s="74"/>
      <c r="P96" s="76">
        <f t="shared" si="19"/>
        <v>0</v>
      </c>
      <c r="Q96" s="73"/>
      <c r="R96" s="74"/>
      <c r="S96" s="74"/>
      <c r="T96" s="211">
        <f>Q96*R96+S96</f>
        <v>0</v>
      </c>
      <c r="U96" s="107"/>
      <c r="V96" s="74"/>
      <c r="W96" s="74"/>
      <c r="X96" s="212">
        <f>U96*V96+W96</f>
        <v>0</v>
      </c>
      <c r="Y96" s="77"/>
      <c r="Z96" s="77"/>
      <c r="AA96" s="77"/>
      <c r="AB96" s="77"/>
      <c r="AC96" s="77"/>
      <c r="AD96" s="77"/>
      <c r="AE96" s="77"/>
      <c r="AF96" s="77"/>
      <c r="AG96" s="77"/>
      <c r="AH96" s="77"/>
      <c r="AI96" s="77"/>
      <c r="AJ96" s="77"/>
      <c r="AK96" s="77"/>
      <c r="AL96" s="77"/>
      <c r="AM96" s="77"/>
      <c r="AN96" s="77"/>
      <c r="AO96" s="77"/>
      <c r="AP96" s="77"/>
      <c r="AQ96" s="77"/>
      <c r="AR96" s="77"/>
      <c r="AS96" s="73">
        <v>1</v>
      </c>
      <c r="AT96" s="74">
        <v>40</v>
      </c>
      <c r="AU96" s="74"/>
      <c r="AV96" s="211">
        <f t="shared" si="20"/>
        <v>40</v>
      </c>
      <c r="AW96" s="107"/>
      <c r="AX96" s="74"/>
      <c r="AY96" s="74"/>
      <c r="AZ96" s="108">
        <f>AW96*AX96+AY96</f>
        <v>0</v>
      </c>
      <c r="BA96" s="73"/>
      <c r="BB96" s="74"/>
      <c r="BC96" s="74"/>
      <c r="BD96" s="76">
        <f>BA96*BB96+BC96</f>
        <v>0</v>
      </c>
      <c r="BE96" s="73"/>
      <c r="BF96" s="74"/>
      <c r="BG96" s="74"/>
      <c r="BH96" s="76">
        <f>BE96*BF96+BG96</f>
        <v>0</v>
      </c>
      <c r="BI96" s="80"/>
      <c r="BJ96" s="80"/>
      <c r="BK96" s="80"/>
      <c r="BL96" s="80"/>
      <c r="BM96" s="80"/>
      <c r="BN96" s="80"/>
      <c r="BO96" s="80"/>
      <c r="BP96" s="80"/>
      <c r="BQ96" s="80"/>
      <c r="BR96" s="80"/>
      <c r="BS96" s="80"/>
      <c r="BT96" s="80"/>
      <c r="BU96" s="80"/>
      <c r="BV96" s="80"/>
      <c r="BW96" s="80"/>
      <c r="BX96" s="80"/>
      <c r="BY96" s="80"/>
      <c r="BZ96" s="80"/>
      <c r="CA96" s="80"/>
      <c r="CB96" s="80"/>
      <c r="CC96" s="80"/>
      <c r="CD96" s="80"/>
      <c r="CE96" s="80"/>
      <c r="CF96" s="80"/>
      <c r="CG96" s="80"/>
      <c r="CH96" s="81"/>
    </row>
    <row r="97" spans="1:86" s="82" customFormat="1" hidden="1" x14ac:dyDescent="0.25">
      <c r="A97" s="162">
        <v>14</v>
      </c>
      <c r="B97" s="157" t="s">
        <v>112</v>
      </c>
      <c r="C97" s="74"/>
      <c r="D97" s="163" t="e">
        <f>SUM(H97+L97+P97+T97+X97+AV97+AZ97+#REF!+BH97)</f>
        <v>#REF!</v>
      </c>
      <c r="E97" s="73"/>
      <c r="F97" s="74"/>
      <c r="G97" s="74"/>
      <c r="H97" s="211">
        <f t="shared" si="17"/>
        <v>0</v>
      </c>
      <c r="I97" s="107">
        <v>1</v>
      </c>
      <c r="J97" s="74">
        <v>12</v>
      </c>
      <c r="K97" s="74">
        <v>4</v>
      </c>
      <c r="L97" s="212">
        <f t="shared" si="18"/>
        <v>16</v>
      </c>
      <c r="M97" s="73"/>
      <c r="N97" s="74"/>
      <c r="O97" s="74"/>
      <c r="P97" s="76">
        <f t="shared" si="19"/>
        <v>0</v>
      </c>
      <c r="Q97" s="73"/>
      <c r="R97" s="74"/>
      <c r="S97" s="74"/>
      <c r="T97" s="211"/>
      <c r="U97" s="107"/>
      <c r="V97" s="74"/>
      <c r="W97" s="74"/>
      <c r="X97" s="212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77"/>
      <c r="AK97" s="77"/>
      <c r="AL97" s="77"/>
      <c r="AM97" s="77"/>
      <c r="AN97" s="77"/>
      <c r="AO97" s="77"/>
      <c r="AP97" s="77"/>
      <c r="AQ97" s="77"/>
      <c r="AR97" s="77"/>
      <c r="AS97" s="73"/>
      <c r="AT97" s="74"/>
      <c r="AU97" s="74"/>
      <c r="AV97" s="211">
        <f t="shared" si="20"/>
        <v>0</v>
      </c>
      <c r="AW97" s="107"/>
      <c r="AX97" s="74"/>
      <c r="AY97" s="74"/>
      <c r="AZ97" s="108"/>
      <c r="BA97" s="73"/>
      <c r="BB97" s="74"/>
      <c r="BC97" s="74"/>
      <c r="BD97" s="76"/>
      <c r="BE97" s="73">
        <v>1</v>
      </c>
      <c r="BF97" s="74">
        <v>12</v>
      </c>
      <c r="BG97" s="74">
        <v>4</v>
      </c>
      <c r="BH97" s="76">
        <f>+BE97*BF97+BG97</f>
        <v>16</v>
      </c>
      <c r="BI97" s="80"/>
      <c r="BJ97" s="80"/>
      <c r="BK97" s="80"/>
      <c r="BL97" s="80"/>
      <c r="BM97" s="80"/>
      <c r="BN97" s="80"/>
      <c r="BO97" s="80"/>
      <c r="BP97" s="80"/>
      <c r="BQ97" s="80"/>
      <c r="BR97" s="80"/>
      <c r="BS97" s="80"/>
      <c r="BT97" s="80"/>
      <c r="BU97" s="80"/>
      <c r="BV97" s="80"/>
      <c r="BW97" s="80"/>
      <c r="BX97" s="80"/>
      <c r="BY97" s="80"/>
      <c r="BZ97" s="80"/>
      <c r="CA97" s="80"/>
      <c r="CB97" s="81"/>
    </row>
    <row r="98" spans="1:86" s="80" customFormat="1" hidden="1" x14ac:dyDescent="0.25">
      <c r="A98" s="162">
        <v>16</v>
      </c>
      <c r="B98" s="157" t="s">
        <v>91</v>
      </c>
      <c r="C98" s="74"/>
      <c r="D98" s="163" t="e">
        <f>SUM(H98+L98+P98+T98+X98+AV98+AZ98+#REF!)</f>
        <v>#REF!</v>
      </c>
      <c r="E98" s="73"/>
      <c r="F98" s="74"/>
      <c r="G98" s="74"/>
      <c r="H98" s="211">
        <f t="shared" si="17"/>
        <v>0</v>
      </c>
      <c r="I98" s="107"/>
      <c r="J98" s="74"/>
      <c r="K98" s="74"/>
      <c r="L98" s="212">
        <f t="shared" si="18"/>
        <v>0</v>
      </c>
      <c r="M98" s="73"/>
      <c r="N98" s="74"/>
      <c r="O98" s="74"/>
      <c r="P98" s="76">
        <f t="shared" si="19"/>
        <v>0</v>
      </c>
      <c r="Q98" s="73"/>
      <c r="R98" s="74"/>
      <c r="S98" s="74"/>
      <c r="T98" s="211">
        <f>Q98*R98+S98</f>
        <v>0</v>
      </c>
      <c r="U98" s="107"/>
      <c r="V98" s="74"/>
      <c r="W98" s="74"/>
      <c r="X98" s="212">
        <f>U98*V98+W98</f>
        <v>0</v>
      </c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77"/>
      <c r="AJ98" s="77"/>
      <c r="AK98" s="77"/>
      <c r="AL98" s="77"/>
      <c r="AM98" s="77"/>
      <c r="AN98" s="77"/>
      <c r="AO98" s="77"/>
      <c r="AP98" s="77"/>
      <c r="AQ98" s="77"/>
      <c r="AR98" s="77"/>
      <c r="AS98" s="73">
        <v>1</v>
      </c>
      <c r="AT98" s="74">
        <v>16</v>
      </c>
      <c r="AU98" s="74">
        <v>9</v>
      </c>
      <c r="AV98" s="211">
        <f t="shared" si="20"/>
        <v>25</v>
      </c>
      <c r="AW98" s="107"/>
      <c r="AX98" s="74"/>
      <c r="AY98" s="74"/>
      <c r="AZ98" s="108">
        <f>AW98*AX98+AY98</f>
        <v>0</v>
      </c>
      <c r="BA98" s="73"/>
      <c r="BB98" s="74"/>
      <c r="BC98" s="74"/>
      <c r="BD98" s="76">
        <f>BA98*BB98+BC98</f>
        <v>0</v>
      </c>
      <c r="BE98" s="73"/>
      <c r="BF98" s="74"/>
      <c r="BG98" s="74"/>
      <c r="BH98" s="76">
        <f>BE98*BF98+BG98</f>
        <v>0</v>
      </c>
    </row>
    <row r="99" spans="1:86" s="82" customFormat="1" hidden="1" x14ac:dyDescent="0.25">
      <c r="A99" s="162">
        <v>17</v>
      </c>
      <c r="B99" s="157" t="s">
        <v>129</v>
      </c>
      <c r="D99" s="163" t="e">
        <f>SUM(H99+L99+P99+T99+X99+AV99+AZ99+#REF!)</f>
        <v>#REF!</v>
      </c>
      <c r="E99" s="73"/>
      <c r="F99" s="74"/>
      <c r="G99" s="74"/>
      <c r="H99" s="211">
        <f t="shared" si="17"/>
        <v>0</v>
      </c>
      <c r="I99" s="107"/>
      <c r="J99" s="74"/>
      <c r="K99" s="74"/>
      <c r="L99" s="212">
        <f t="shared" si="18"/>
        <v>0</v>
      </c>
      <c r="M99" s="73"/>
      <c r="N99" s="74"/>
      <c r="O99" s="74"/>
      <c r="P99" s="76">
        <f t="shared" si="19"/>
        <v>0</v>
      </c>
      <c r="Q99" s="73"/>
      <c r="R99" s="74"/>
      <c r="S99" s="74"/>
      <c r="T99" s="211">
        <f>Q99*R99+S99</f>
        <v>0</v>
      </c>
      <c r="U99" s="107"/>
      <c r="V99" s="74"/>
      <c r="W99" s="74"/>
      <c r="X99" s="212">
        <f>U99*V99+W99</f>
        <v>0</v>
      </c>
      <c r="Y99" s="77"/>
      <c r="Z99" s="77"/>
      <c r="AA99" s="77"/>
      <c r="AB99" s="77"/>
      <c r="AC99" s="77"/>
      <c r="AD99" s="77"/>
      <c r="AE99" s="77"/>
      <c r="AF99" s="77"/>
      <c r="AG99" s="77"/>
      <c r="AH99" s="77"/>
      <c r="AI99" s="77"/>
      <c r="AJ99" s="77"/>
      <c r="AK99" s="77"/>
      <c r="AL99" s="77"/>
      <c r="AM99" s="77"/>
      <c r="AN99" s="77"/>
      <c r="AO99" s="77"/>
      <c r="AP99" s="77"/>
      <c r="AQ99" s="77"/>
      <c r="AR99" s="77"/>
      <c r="AS99" s="73"/>
      <c r="AT99" s="74"/>
      <c r="AU99" s="74"/>
      <c r="AV99" s="211">
        <f t="shared" si="20"/>
        <v>0</v>
      </c>
      <c r="AW99" s="107"/>
      <c r="AX99" s="74"/>
      <c r="AY99" s="74"/>
      <c r="AZ99" s="108">
        <f>AW99*AX99+AY99</f>
        <v>0</v>
      </c>
      <c r="BA99" s="73"/>
      <c r="BB99" s="74"/>
      <c r="BC99" s="74"/>
      <c r="BD99" s="76"/>
      <c r="BE99" s="73"/>
      <c r="BF99" s="74"/>
      <c r="BG99" s="74"/>
      <c r="BH99" s="76"/>
      <c r="BI99" s="80"/>
      <c r="BJ99" s="80"/>
      <c r="BK99" s="80"/>
      <c r="BL99" s="80"/>
      <c r="BM99" s="80"/>
      <c r="BN99" s="80"/>
      <c r="BO99" s="80"/>
      <c r="BP99" s="80"/>
      <c r="BQ99" s="80"/>
      <c r="BR99" s="80"/>
      <c r="BS99" s="80"/>
      <c r="BT99" s="80"/>
      <c r="BU99" s="80"/>
      <c r="BV99" s="80"/>
      <c r="BW99" s="80"/>
      <c r="BX99" s="80"/>
      <c r="BY99" s="80"/>
      <c r="BZ99" s="80"/>
      <c r="CA99" s="80"/>
      <c r="CB99" s="81"/>
    </row>
    <row r="100" spans="1:86" s="82" customFormat="1" hidden="1" x14ac:dyDescent="0.25">
      <c r="A100" s="162">
        <v>18</v>
      </c>
      <c r="B100" s="162" t="s">
        <v>130</v>
      </c>
      <c r="C100" s="74"/>
      <c r="D100" s="163" t="e">
        <f>SUM(H100+L100+P100+T100+X100+AV100+AZ100+#REF!)</f>
        <v>#REF!</v>
      </c>
      <c r="E100" s="73"/>
      <c r="F100" s="74"/>
      <c r="G100" s="74"/>
      <c r="H100" s="211">
        <f t="shared" si="17"/>
        <v>0</v>
      </c>
      <c r="I100" s="107"/>
      <c r="J100" s="74"/>
      <c r="K100" s="74"/>
      <c r="L100" s="212">
        <f t="shared" si="18"/>
        <v>0</v>
      </c>
      <c r="M100" s="73"/>
      <c r="N100" s="74"/>
      <c r="O100" s="74"/>
      <c r="P100" s="76">
        <f t="shared" si="19"/>
        <v>0</v>
      </c>
      <c r="Q100" s="73"/>
      <c r="R100" s="74"/>
      <c r="S100" s="74"/>
      <c r="T100" s="211">
        <f>Q100*R100+S100</f>
        <v>0</v>
      </c>
      <c r="U100" s="107"/>
      <c r="V100" s="74"/>
      <c r="W100" s="74"/>
      <c r="X100" s="212">
        <f>U100*V100+W100</f>
        <v>0</v>
      </c>
      <c r="Y100" s="77"/>
      <c r="Z100" s="77"/>
      <c r="AA100" s="77"/>
      <c r="AB100" s="77"/>
      <c r="AC100" s="77"/>
      <c r="AD100" s="77"/>
      <c r="AE100" s="77"/>
      <c r="AF100" s="77"/>
      <c r="AG100" s="77"/>
      <c r="AH100" s="77"/>
      <c r="AI100" s="77"/>
      <c r="AJ100" s="77"/>
      <c r="AK100" s="77"/>
      <c r="AL100" s="77"/>
      <c r="AM100" s="77"/>
      <c r="AN100" s="77"/>
      <c r="AO100" s="77"/>
      <c r="AP100" s="77"/>
      <c r="AQ100" s="77"/>
      <c r="AR100" s="77"/>
      <c r="AS100" s="73"/>
      <c r="AT100" s="74"/>
      <c r="AU100" s="74"/>
      <c r="AV100" s="211">
        <f t="shared" si="20"/>
        <v>0</v>
      </c>
      <c r="AW100" s="107"/>
      <c r="AX100" s="74"/>
      <c r="AY100" s="74"/>
      <c r="AZ100" s="108">
        <f>AW100*AX100+AY100</f>
        <v>0</v>
      </c>
      <c r="BA100" s="73"/>
      <c r="BB100" s="74"/>
      <c r="BC100" s="74"/>
      <c r="BD100" s="76"/>
      <c r="BE100" s="73"/>
      <c r="BF100" s="74"/>
      <c r="BG100" s="74"/>
      <c r="BH100" s="76"/>
      <c r="BI100" s="80"/>
      <c r="BJ100" s="80"/>
      <c r="BK100" s="80"/>
      <c r="BL100" s="80"/>
      <c r="BM100" s="80"/>
      <c r="BN100" s="80"/>
      <c r="BO100" s="80"/>
      <c r="BP100" s="80"/>
      <c r="BQ100" s="80"/>
      <c r="BR100" s="80"/>
      <c r="BS100" s="80"/>
      <c r="BT100" s="80"/>
      <c r="BU100" s="80"/>
      <c r="BV100" s="80"/>
      <c r="BW100" s="80"/>
      <c r="BX100" s="80"/>
      <c r="BY100" s="80"/>
      <c r="BZ100" s="80"/>
      <c r="CA100" s="80"/>
      <c r="CB100" s="81"/>
    </row>
    <row r="101" spans="1:86" s="83" customFormat="1" hidden="1" x14ac:dyDescent="0.25">
      <c r="A101" s="162">
        <v>19</v>
      </c>
      <c r="B101" s="157" t="s">
        <v>131</v>
      </c>
      <c r="C101" s="82"/>
      <c r="D101" s="163" t="e">
        <f>SUM(H101+L101+P101+T101+X101+AV101+AZ101+#REF!)</f>
        <v>#REF!</v>
      </c>
      <c r="E101" s="73"/>
      <c r="F101" s="74"/>
      <c r="G101" s="74"/>
      <c r="H101" s="211">
        <f t="shared" si="17"/>
        <v>0</v>
      </c>
      <c r="I101" s="107"/>
      <c r="J101" s="74"/>
      <c r="K101" s="74"/>
      <c r="L101" s="212">
        <f t="shared" si="18"/>
        <v>0</v>
      </c>
      <c r="M101" s="73"/>
      <c r="N101" s="74"/>
      <c r="O101" s="74"/>
      <c r="P101" s="76">
        <f t="shared" si="19"/>
        <v>0</v>
      </c>
      <c r="Q101" s="73"/>
      <c r="R101" s="74"/>
      <c r="S101" s="74"/>
      <c r="T101" s="211">
        <f>Q101*R101+S101</f>
        <v>0</v>
      </c>
      <c r="U101" s="107"/>
      <c r="V101" s="74"/>
      <c r="W101" s="74"/>
      <c r="X101" s="212">
        <f>U101*V101+W101</f>
        <v>0</v>
      </c>
      <c r="Y101" s="77"/>
      <c r="Z101" s="77"/>
      <c r="AA101" s="77"/>
      <c r="AB101" s="77"/>
      <c r="AC101" s="77"/>
      <c r="AD101" s="77"/>
      <c r="AE101" s="77"/>
      <c r="AF101" s="77"/>
      <c r="AG101" s="77"/>
      <c r="AH101" s="77"/>
      <c r="AI101" s="77"/>
      <c r="AJ101" s="77"/>
      <c r="AK101" s="77"/>
      <c r="AL101" s="77"/>
      <c r="AM101" s="77"/>
      <c r="AN101" s="77"/>
      <c r="AO101" s="77"/>
      <c r="AP101" s="77"/>
      <c r="AQ101" s="77"/>
      <c r="AR101" s="77"/>
      <c r="AS101" s="73"/>
      <c r="AT101" s="74"/>
      <c r="AU101" s="74"/>
      <c r="AV101" s="211">
        <f t="shared" si="20"/>
        <v>0</v>
      </c>
      <c r="AW101" s="107"/>
      <c r="AX101" s="74"/>
      <c r="AY101" s="74"/>
      <c r="AZ101" s="108">
        <f>AW101*AX101+AY101</f>
        <v>0</v>
      </c>
      <c r="BA101" s="73"/>
      <c r="BB101" s="74"/>
      <c r="BC101" s="74"/>
      <c r="BD101" s="76"/>
      <c r="BE101" s="73"/>
      <c r="BF101" s="74"/>
      <c r="BG101" s="74"/>
      <c r="BH101" s="76"/>
    </row>
    <row r="102" spans="1:86" s="82" customFormat="1" hidden="1" x14ac:dyDescent="0.25">
      <c r="A102" s="162">
        <v>20</v>
      </c>
      <c r="B102" s="157" t="s">
        <v>103</v>
      </c>
      <c r="C102" s="74">
        <v>2010</v>
      </c>
      <c r="D102" s="163" t="e">
        <f>SUM(H102+L102+P102+T102+X102+AV102+AZ102+#REF!)</f>
        <v>#REF!</v>
      </c>
      <c r="E102" s="73">
        <v>1</v>
      </c>
      <c r="F102" s="74">
        <v>18</v>
      </c>
      <c r="G102" s="74">
        <v>2</v>
      </c>
      <c r="H102" s="211">
        <f t="shared" si="17"/>
        <v>20</v>
      </c>
      <c r="I102" s="107"/>
      <c r="J102" s="74"/>
      <c r="K102" s="74"/>
      <c r="L102" s="212">
        <f t="shared" si="18"/>
        <v>0</v>
      </c>
      <c r="M102" s="73"/>
      <c r="N102" s="74"/>
      <c r="O102" s="74"/>
      <c r="P102" s="76">
        <f t="shared" si="19"/>
        <v>0</v>
      </c>
      <c r="Q102" s="73"/>
      <c r="R102" s="74"/>
      <c r="S102" s="74"/>
      <c r="T102" s="211"/>
      <c r="U102" s="107"/>
      <c r="V102" s="74"/>
      <c r="W102" s="74"/>
      <c r="X102" s="212">
        <f>U102*V102+W102</f>
        <v>0</v>
      </c>
      <c r="Y102" s="77"/>
      <c r="Z102" s="77"/>
      <c r="AA102" s="77"/>
      <c r="AB102" s="77"/>
      <c r="AC102" s="77"/>
      <c r="AD102" s="77"/>
      <c r="AE102" s="77"/>
      <c r="AF102" s="77"/>
      <c r="AG102" s="77"/>
      <c r="AH102" s="77"/>
      <c r="AI102" s="77"/>
      <c r="AJ102" s="77"/>
      <c r="AK102" s="77"/>
      <c r="AL102" s="77"/>
      <c r="AM102" s="77"/>
      <c r="AN102" s="77"/>
      <c r="AO102" s="77"/>
      <c r="AP102" s="77"/>
      <c r="AQ102" s="77"/>
      <c r="AR102" s="77"/>
      <c r="AS102" s="73"/>
      <c r="AT102" s="74"/>
      <c r="AU102" s="74"/>
      <c r="AV102" s="211">
        <f t="shared" si="20"/>
        <v>0</v>
      </c>
      <c r="AW102" s="107"/>
      <c r="AX102" s="74"/>
      <c r="AY102" s="74"/>
      <c r="AZ102" s="108"/>
      <c r="BA102" s="73"/>
      <c r="BB102" s="74"/>
      <c r="BC102" s="74"/>
      <c r="BD102" s="76"/>
      <c r="BE102" s="73"/>
      <c r="BF102" s="74"/>
      <c r="BG102" s="74"/>
      <c r="BH102" s="76"/>
      <c r="BI102" s="80"/>
      <c r="BJ102" s="80"/>
      <c r="BK102" s="80"/>
      <c r="BL102" s="80"/>
      <c r="BM102" s="80"/>
      <c r="BN102" s="80"/>
      <c r="BO102" s="80"/>
      <c r="BP102" s="80"/>
      <c r="BQ102" s="80"/>
      <c r="BR102" s="80"/>
      <c r="BS102" s="80"/>
      <c r="BT102" s="80"/>
      <c r="BU102" s="80"/>
      <c r="BV102" s="80"/>
      <c r="BW102" s="80"/>
      <c r="BX102" s="80"/>
      <c r="BY102" s="80"/>
      <c r="BZ102" s="80"/>
      <c r="CA102" s="80"/>
      <c r="CB102" s="81"/>
    </row>
    <row r="103" spans="1:86" s="82" customFormat="1" hidden="1" x14ac:dyDescent="0.25">
      <c r="A103" s="162">
        <v>22</v>
      </c>
      <c r="B103" s="157" t="s">
        <v>147</v>
      </c>
      <c r="C103" s="74">
        <v>2010</v>
      </c>
      <c r="D103" s="163" t="e">
        <f>SUM(H103+L103+P103+T103+X103+AV103+AZ103+#REF!)</f>
        <v>#REF!</v>
      </c>
      <c r="E103" s="73"/>
      <c r="F103" s="74"/>
      <c r="G103" s="74"/>
      <c r="H103" s="211"/>
      <c r="I103" s="107"/>
      <c r="J103" s="74"/>
      <c r="K103" s="74"/>
      <c r="L103" s="212"/>
      <c r="M103" s="73"/>
      <c r="N103" s="74"/>
      <c r="O103" s="74"/>
      <c r="P103" s="76"/>
      <c r="Q103" s="73"/>
      <c r="R103" s="74"/>
      <c r="S103" s="74"/>
      <c r="T103" s="211"/>
      <c r="U103" s="107"/>
      <c r="V103" s="74"/>
      <c r="W103" s="74"/>
      <c r="X103" s="212"/>
      <c r="Y103" s="77"/>
      <c r="Z103" s="77"/>
      <c r="AA103" s="77"/>
      <c r="AB103" s="77"/>
      <c r="AC103" s="77"/>
      <c r="AD103" s="77"/>
      <c r="AE103" s="77"/>
      <c r="AF103" s="77"/>
      <c r="AG103" s="77"/>
      <c r="AH103" s="77"/>
      <c r="AI103" s="77"/>
      <c r="AJ103" s="77"/>
      <c r="AK103" s="77"/>
      <c r="AL103" s="77"/>
      <c r="AM103" s="77"/>
      <c r="AN103" s="77"/>
      <c r="AO103" s="77"/>
      <c r="AP103" s="77"/>
      <c r="AQ103" s="77"/>
      <c r="AR103" s="77"/>
      <c r="AS103" s="73">
        <v>1</v>
      </c>
      <c r="AT103" s="74">
        <v>14</v>
      </c>
      <c r="AU103" s="74">
        <v>2</v>
      </c>
      <c r="AV103" s="211">
        <f t="shared" si="20"/>
        <v>16</v>
      </c>
      <c r="AW103" s="107"/>
      <c r="AX103" s="74"/>
      <c r="AY103" s="74"/>
      <c r="AZ103" s="108"/>
      <c r="BA103" s="73"/>
      <c r="BB103" s="74"/>
      <c r="BC103" s="74"/>
      <c r="BD103" s="76"/>
      <c r="BE103" s="73"/>
      <c r="BF103" s="74"/>
      <c r="BG103" s="74"/>
      <c r="BH103" s="76"/>
      <c r="BI103" s="80"/>
      <c r="BJ103" s="80"/>
      <c r="BK103" s="80"/>
      <c r="BL103" s="80"/>
      <c r="BM103" s="80"/>
      <c r="BN103" s="80"/>
      <c r="BO103" s="80"/>
      <c r="BP103" s="80"/>
      <c r="BQ103" s="80"/>
      <c r="BR103" s="80"/>
      <c r="BS103" s="80"/>
      <c r="BT103" s="80"/>
      <c r="BU103" s="80"/>
      <c r="BV103" s="80"/>
      <c r="BW103" s="80"/>
      <c r="BX103" s="80"/>
      <c r="BY103" s="80"/>
      <c r="BZ103" s="80"/>
      <c r="CA103" s="80"/>
      <c r="CB103" s="81"/>
    </row>
    <row r="104" spans="1:86" s="82" customFormat="1" hidden="1" x14ac:dyDescent="0.25">
      <c r="A104" s="162">
        <v>23</v>
      </c>
      <c r="B104" s="157" t="s">
        <v>138</v>
      </c>
      <c r="C104" s="74">
        <v>2010</v>
      </c>
      <c r="D104" s="163" t="e">
        <f>SUM(H104+L104+P104+T104+X104+AV104+AZ104+#REF!)</f>
        <v>#REF!</v>
      </c>
      <c r="E104" s="73"/>
      <c r="F104" s="74"/>
      <c r="G104" s="74"/>
      <c r="H104" s="211"/>
      <c r="I104" s="107"/>
      <c r="J104" s="74"/>
      <c r="K104" s="74"/>
      <c r="L104" s="212"/>
      <c r="M104" s="73">
        <v>1</v>
      </c>
      <c r="N104" s="74">
        <v>14</v>
      </c>
      <c r="O104" s="74">
        <v>1</v>
      </c>
      <c r="P104" s="76">
        <f>M104*N104+O104</f>
        <v>15</v>
      </c>
      <c r="Q104" s="73"/>
      <c r="R104" s="74"/>
      <c r="S104" s="74"/>
      <c r="T104" s="211"/>
      <c r="U104" s="107"/>
      <c r="V104" s="74"/>
      <c r="W104" s="74"/>
      <c r="X104" s="212"/>
      <c r="Y104" s="77"/>
      <c r="Z104" s="77"/>
      <c r="AA104" s="77"/>
      <c r="AB104" s="77"/>
      <c r="AC104" s="77"/>
      <c r="AD104" s="77"/>
      <c r="AE104" s="77"/>
      <c r="AF104" s="77"/>
      <c r="AG104" s="77"/>
      <c r="AH104" s="77"/>
      <c r="AI104" s="77"/>
      <c r="AJ104" s="77"/>
      <c r="AK104" s="77"/>
      <c r="AL104" s="77"/>
      <c r="AM104" s="77"/>
      <c r="AN104" s="77"/>
      <c r="AO104" s="77"/>
      <c r="AP104" s="77"/>
      <c r="AQ104" s="77"/>
      <c r="AR104" s="77"/>
      <c r="AS104" s="73"/>
      <c r="AT104" s="74"/>
      <c r="AU104" s="74"/>
      <c r="AV104" s="211">
        <f t="shared" si="20"/>
        <v>0</v>
      </c>
      <c r="AW104" s="107"/>
      <c r="AX104" s="74"/>
      <c r="AY104" s="74"/>
      <c r="AZ104" s="108"/>
      <c r="BA104" s="73"/>
      <c r="BB104" s="74"/>
      <c r="BC104" s="74"/>
      <c r="BD104" s="76"/>
      <c r="BE104" s="73"/>
      <c r="BF104" s="74"/>
      <c r="BG104" s="74"/>
      <c r="BH104" s="76"/>
      <c r="BI104" s="80"/>
      <c r="BJ104" s="80"/>
      <c r="BK104" s="80"/>
      <c r="BL104" s="80"/>
      <c r="BM104" s="80"/>
      <c r="BN104" s="80"/>
      <c r="BO104" s="80"/>
      <c r="BP104" s="80"/>
      <c r="BQ104" s="80"/>
      <c r="BR104" s="80"/>
      <c r="BS104" s="80"/>
      <c r="BT104" s="80"/>
      <c r="BU104" s="80"/>
      <c r="BV104" s="80"/>
      <c r="BW104" s="80"/>
      <c r="BX104" s="80"/>
      <c r="BY104" s="80"/>
      <c r="BZ104" s="80"/>
      <c r="CA104" s="80"/>
      <c r="CB104" s="81"/>
    </row>
    <row r="105" spans="1:86" s="82" customFormat="1" hidden="1" x14ac:dyDescent="0.25">
      <c r="A105" s="74">
        <v>23</v>
      </c>
      <c r="B105" s="157" t="s">
        <v>88</v>
      </c>
      <c r="C105" s="74">
        <v>2008</v>
      </c>
      <c r="D105" s="163" t="e">
        <f>SUM(H105+L105+P105+T105+X105+AV105+AZ105+#REF!)</f>
        <v>#REF!</v>
      </c>
      <c r="E105" s="73"/>
      <c r="F105" s="74"/>
      <c r="G105" s="74"/>
      <c r="H105" s="211">
        <f>E105*F105+G105</f>
        <v>0</v>
      </c>
      <c r="I105" s="107"/>
      <c r="J105" s="74"/>
      <c r="K105" s="74"/>
      <c r="L105" s="212">
        <f>I105*J105+K105</f>
        <v>0</v>
      </c>
      <c r="M105" s="73"/>
      <c r="N105" s="74"/>
      <c r="O105" s="74"/>
      <c r="P105" s="76">
        <f>M105*N105+O105</f>
        <v>0</v>
      </c>
      <c r="Q105" s="73"/>
      <c r="R105" s="74"/>
      <c r="S105" s="74"/>
      <c r="T105" s="211">
        <f>Q105*R105+S105</f>
        <v>0</v>
      </c>
      <c r="U105" s="107">
        <v>1</v>
      </c>
      <c r="V105" s="74">
        <v>15</v>
      </c>
      <c r="W105" s="74"/>
      <c r="X105" s="212">
        <f>U105*V105+W105</f>
        <v>15</v>
      </c>
      <c r="Y105" s="77"/>
      <c r="Z105" s="77"/>
      <c r="AA105" s="77"/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  <c r="AN105" s="77"/>
      <c r="AO105" s="77"/>
      <c r="AP105" s="77"/>
      <c r="AQ105" s="77"/>
      <c r="AR105" s="77"/>
      <c r="AS105" s="73"/>
      <c r="AT105" s="74"/>
      <c r="AU105" s="74"/>
      <c r="AV105" s="211">
        <f t="shared" si="20"/>
        <v>0</v>
      </c>
      <c r="AW105" s="107"/>
      <c r="AX105" s="74"/>
      <c r="AY105" s="74"/>
      <c r="AZ105" s="108">
        <f>AW105*AX105+AY105</f>
        <v>0</v>
      </c>
      <c r="BA105" s="73"/>
      <c r="BB105" s="74"/>
      <c r="BC105" s="74"/>
      <c r="BD105" s="76"/>
      <c r="BE105" s="73"/>
      <c r="BF105" s="74"/>
      <c r="BG105" s="74"/>
      <c r="BH105" s="76"/>
      <c r="BI105" s="80"/>
      <c r="BJ105" s="80"/>
      <c r="BK105" s="80"/>
      <c r="BL105" s="80"/>
      <c r="BM105" s="80"/>
      <c r="BN105" s="80"/>
      <c r="BO105" s="80"/>
      <c r="BP105" s="80"/>
      <c r="BQ105" s="80"/>
      <c r="BR105" s="80"/>
      <c r="BS105" s="80"/>
      <c r="BT105" s="80"/>
      <c r="BU105" s="80"/>
      <c r="BV105" s="80"/>
      <c r="BW105" s="80"/>
      <c r="BX105" s="80"/>
      <c r="BY105" s="80"/>
      <c r="BZ105" s="80"/>
      <c r="CA105" s="80"/>
      <c r="CB105" s="80"/>
      <c r="CC105" s="80"/>
      <c r="CD105" s="80"/>
      <c r="CE105" s="80"/>
      <c r="CF105" s="80"/>
      <c r="CG105" s="80"/>
      <c r="CH105" s="81"/>
    </row>
    <row r="106" spans="1:86" s="82" customFormat="1" hidden="1" x14ac:dyDescent="0.25">
      <c r="A106" s="74">
        <v>24</v>
      </c>
      <c r="B106" s="157" t="s">
        <v>148</v>
      </c>
      <c r="C106" s="74">
        <v>2008</v>
      </c>
      <c r="D106" s="163" t="e">
        <f>SUM(H106+L106+P106+T106+X106+AV106+AZ106+#REF!)</f>
        <v>#REF!</v>
      </c>
      <c r="E106" s="73"/>
      <c r="F106" s="74"/>
      <c r="G106" s="74"/>
      <c r="H106" s="211"/>
      <c r="I106" s="107"/>
      <c r="J106" s="74"/>
      <c r="K106" s="74"/>
      <c r="L106" s="212"/>
      <c r="M106" s="73"/>
      <c r="N106" s="74"/>
      <c r="O106" s="74"/>
      <c r="P106" s="76"/>
      <c r="Q106" s="73"/>
      <c r="R106" s="74"/>
      <c r="S106" s="74"/>
      <c r="T106" s="211"/>
      <c r="U106" s="107"/>
      <c r="V106" s="74"/>
      <c r="W106" s="74"/>
      <c r="X106" s="212"/>
      <c r="Y106" s="77"/>
      <c r="Z106" s="77"/>
      <c r="AA106" s="77"/>
      <c r="AB106" s="77"/>
      <c r="AC106" s="77"/>
      <c r="AD106" s="77"/>
      <c r="AE106" s="77"/>
      <c r="AF106" s="77"/>
      <c r="AG106" s="77"/>
      <c r="AH106" s="77"/>
      <c r="AI106" s="77"/>
      <c r="AJ106" s="77"/>
      <c r="AK106" s="77"/>
      <c r="AL106" s="77"/>
      <c r="AM106" s="77"/>
      <c r="AN106" s="77"/>
      <c r="AO106" s="77"/>
      <c r="AP106" s="77"/>
      <c r="AQ106" s="77"/>
      <c r="AR106" s="77"/>
      <c r="AS106" s="73"/>
      <c r="AT106" s="74"/>
      <c r="AU106" s="74"/>
      <c r="AV106" s="211"/>
      <c r="AW106" s="107">
        <v>1</v>
      </c>
      <c r="AX106" s="74">
        <v>14</v>
      </c>
      <c r="AY106" s="74"/>
      <c r="AZ106" s="108">
        <f>AW106*AX106+AY106</f>
        <v>14</v>
      </c>
      <c r="BA106" s="73"/>
      <c r="BB106" s="74"/>
      <c r="BC106" s="74"/>
      <c r="BD106" s="76"/>
      <c r="BE106" s="73"/>
      <c r="BF106" s="74"/>
      <c r="BG106" s="74"/>
      <c r="BH106" s="76"/>
      <c r="BI106" s="80"/>
      <c r="BJ106" s="80"/>
      <c r="BK106" s="80"/>
      <c r="BL106" s="80"/>
      <c r="BM106" s="80"/>
      <c r="BN106" s="80"/>
      <c r="BO106" s="80"/>
      <c r="BP106" s="80"/>
      <c r="BQ106" s="80"/>
      <c r="BR106" s="80"/>
      <c r="BS106" s="80"/>
      <c r="BT106" s="80"/>
      <c r="BU106" s="80"/>
      <c r="BV106" s="80"/>
      <c r="BW106" s="80"/>
      <c r="BX106" s="80"/>
      <c r="BY106" s="80"/>
      <c r="BZ106" s="80"/>
      <c r="CA106" s="80"/>
      <c r="CB106" s="80"/>
      <c r="CC106" s="80"/>
      <c r="CD106" s="80"/>
      <c r="CE106" s="80"/>
      <c r="CF106" s="80"/>
      <c r="CG106" s="80"/>
      <c r="CH106" s="81"/>
    </row>
    <row r="107" spans="1:86" s="82" customFormat="1" hidden="1" x14ac:dyDescent="0.25">
      <c r="A107" s="162">
        <v>24</v>
      </c>
      <c r="B107" s="157" t="s">
        <v>113</v>
      </c>
      <c r="C107" s="74"/>
      <c r="D107" s="163" t="e">
        <f>SUM(H107+L107+P107+T107+X107+AV107+AZ107+#REF!)</f>
        <v>#REF!</v>
      </c>
      <c r="E107" s="73"/>
      <c r="F107" s="74"/>
      <c r="G107" s="74"/>
      <c r="H107" s="211">
        <f>E107*F107+G107</f>
        <v>0</v>
      </c>
      <c r="I107" s="107">
        <v>1</v>
      </c>
      <c r="J107" s="74">
        <v>12</v>
      </c>
      <c r="K107" s="74">
        <v>2</v>
      </c>
      <c r="L107" s="212">
        <f t="shared" ref="L107:L122" si="21">I107*J107+K107</f>
        <v>14</v>
      </c>
      <c r="M107" s="73"/>
      <c r="N107" s="74"/>
      <c r="O107" s="74"/>
      <c r="P107" s="76">
        <f t="shared" ref="P107:P122" si="22">M107*N107+O107</f>
        <v>0</v>
      </c>
      <c r="Q107" s="73"/>
      <c r="R107" s="74"/>
      <c r="S107" s="74"/>
      <c r="T107" s="211"/>
      <c r="U107" s="107"/>
      <c r="V107" s="74"/>
      <c r="W107" s="74"/>
      <c r="X107" s="212"/>
      <c r="Y107" s="77"/>
      <c r="Z107" s="77"/>
      <c r="AA107" s="77"/>
      <c r="AB107" s="77"/>
      <c r="AC107" s="77"/>
      <c r="AD107" s="77"/>
      <c r="AE107" s="77"/>
      <c r="AF107" s="77"/>
      <c r="AG107" s="77"/>
      <c r="AH107" s="77"/>
      <c r="AI107" s="77"/>
      <c r="AJ107" s="77"/>
      <c r="AK107" s="77"/>
      <c r="AL107" s="77"/>
      <c r="AM107" s="77"/>
      <c r="AN107" s="77"/>
      <c r="AO107" s="77"/>
      <c r="AP107" s="77"/>
      <c r="AQ107" s="77"/>
      <c r="AR107" s="77"/>
      <c r="AS107" s="73"/>
      <c r="AT107" s="74"/>
      <c r="AU107" s="74"/>
      <c r="AV107" s="211"/>
      <c r="AW107" s="107"/>
      <c r="AX107" s="74"/>
      <c r="AY107" s="74"/>
      <c r="AZ107" s="108">
        <f>AW107*AX107+AY107</f>
        <v>0</v>
      </c>
      <c r="BA107" s="73"/>
      <c r="BB107" s="74"/>
      <c r="BC107" s="74"/>
      <c r="BD107" s="76"/>
      <c r="BE107" s="73"/>
      <c r="BF107" s="74"/>
      <c r="BG107" s="74"/>
      <c r="BH107" s="76"/>
      <c r="BI107" s="80"/>
      <c r="BJ107" s="80"/>
      <c r="BK107" s="80"/>
      <c r="BL107" s="80"/>
      <c r="BM107" s="80"/>
      <c r="BN107" s="80"/>
      <c r="BO107" s="80"/>
      <c r="BP107" s="80"/>
      <c r="BQ107" s="80"/>
      <c r="BR107" s="80"/>
      <c r="BS107" s="80"/>
      <c r="BT107" s="80"/>
      <c r="BU107" s="80"/>
      <c r="BV107" s="80"/>
      <c r="BW107" s="80"/>
      <c r="BX107" s="80"/>
      <c r="BY107" s="80"/>
      <c r="BZ107" s="80"/>
      <c r="CA107" s="80"/>
      <c r="CB107" s="81"/>
    </row>
    <row r="108" spans="1:86" s="82" customFormat="1" hidden="1" x14ac:dyDescent="0.25">
      <c r="A108" s="162">
        <v>25</v>
      </c>
      <c r="B108" s="157" t="s">
        <v>114</v>
      </c>
      <c r="C108" s="74"/>
      <c r="D108" s="163" t="e">
        <f>SUM(H108+L108+P108+T108+X108+AV108+AZ108+#REF!)</f>
        <v>#REF!</v>
      </c>
      <c r="E108" s="73"/>
      <c r="F108" s="74"/>
      <c r="G108" s="74"/>
      <c r="H108" s="211">
        <f>E108*F108+G108</f>
        <v>0</v>
      </c>
      <c r="I108" s="107">
        <v>1</v>
      </c>
      <c r="J108" s="74">
        <v>12</v>
      </c>
      <c r="K108" s="74">
        <v>1</v>
      </c>
      <c r="L108" s="212">
        <f t="shared" si="21"/>
        <v>13</v>
      </c>
      <c r="M108" s="73"/>
      <c r="N108" s="74"/>
      <c r="O108" s="74"/>
      <c r="P108" s="76">
        <f t="shared" si="22"/>
        <v>0</v>
      </c>
      <c r="Q108" s="73"/>
      <c r="R108" s="74"/>
      <c r="S108" s="74"/>
      <c r="T108" s="211"/>
      <c r="U108" s="107"/>
      <c r="V108" s="74"/>
      <c r="W108" s="74"/>
      <c r="X108" s="212"/>
      <c r="Y108" s="77"/>
      <c r="Z108" s="77"/>
      <c r="AA108" s="77"/>
      <c r="AB108" s="77"/>
      <c r="AC108" s="77"/>
      <c r="AD108" s="77"/>
      <c r="AE108" s="77"/>
      <c r="AF108" s="77"/>
      <c r="AG108" s="77"/>
      <c r="AH108" s="77"/>
      <c r="AI108" s="77"/>
      <c r="AJ108" s="77"/>
      <c r="AK108" s="77"/>
      <c r="AL108" s="77"/>
      <c r="AM108" s="77"/>
      <c r="AN108" s="77"/>
      <c r="AO108" s="77"/>
      <c r="AP108" s="77"/>
      <c r="AQ108" s="77"/>
      <c r="AR108" s="77"/>
      <c r="AS108" s="73"/>
      <c r="AT108" s="74"/>
      <c r="AU108" s="74"/>
      <c r="AV108" s="211"/>
      <c r="AW108" s="107"/>
      <c r="AX108" s="74"/>
      <c r="AY108" s="74"/>
      <c r="AZ108" s="108"/>
      <c r="BA108" s="73"/>
      <c r="BB108" s="74"/>
      <c r="BC108" s="74"/>
      <c r="BD108" s="76"/>
      <c r="BE108" s="73"/>
      <c r="BF108" s="74"/>
      <c r="BG108" s="74"/>
      <c r="BH108" s="76"/>
      <c r="BI108" s="80"/>
      <c r="BJ108" s="80"/>
      <c r="BK108" s="80"/>
      <c r="BL108" s="80"/>
      <c r="BM108" s="80"/>
      <c r="BN108" s="80"/>
      <c r="BO108" s="80"/>
      <c r="BP108" s="80"/>
      <c r="BQ108" s="80"/>
      <c r="BR108" s="80"/>
      <c r="BS108" s="80"/>
      <c r="BT108" s="80"/>
      <c r="BU108" s="80"/>
      <c r="BV108" s="80"/>
      <c r="BW108" s="80"/>
      <c r="BX108" s="80"/>
      <c r="BY108" s="80"/>
      <c r="BZ108" s="80"/>
      <c r="CA108" s="80"/>
      <c r="CB108" s="81"/>
    </row>
    <row r="109" spans="1:86" s="82" customFormat="1" hidden="1" x14ac:dyDescent="0.25">
      <c r="A109" s="162">
        <v>26</v>
      </c>
      <c r="B109" s="157" t="s">
        <v>115</v>
      </c>
      <c r="C109" s="74"/>
      <c r="D109" s="163" t="e">
        <f>SUM(H109+L109+P109+T109+X109+AV109+AZ109+#REF!)</f>
        <v>#REF!</v>
      </c>
      <c r="E109" s="73"/>
      <c r="F109" s="74"/>
      <c r="G109" s="74"/>
      <c r="H109" s="211">
        <f>E109*F109+G109</f>
        <v>0</v>
      </c>
      <c r="I109" s="107">
        <v>1</v>
      </c>
      <c r="J109" s="74">
        <v>12</v>
      </c>
      <c r="K109" s="74">
        <v>0</v>
      </c>
      <c r="L109" s="212">
        <f t="shared" si="21"/>
        <v>12</v>
      </c>
      <c r="M109" s="73"/>
      <c r="N109" s="74"/>
      <c r="O109" s="74"/>
      <c r="P109" s="76">
        <f t="shared" si="22"/>
        <v>0</v>
      </c>
      <c r="Q109" s="73"/>
      <c r="R109" s="74"/>
      <c r="S109" s="74"/>
      <c r="T109" s="211"/>
      <c r="U109" s="107"/>
      <c r="V109" s="74"/>
      <c r="W109" s="74"/>
      <c r="X109" s="212"/>
      <c r="Y109" s="77"/>
      <c r="Z109" s="77"/>
      <c r="AA109" s="77"/>
      <c r="AB109" s="77"/>
      <c r="AC109" s="77"/>
      <c r="AD109" s="77"/>
      <c r="AE109" s="77"/>
      <c r="AF109" s="77"/>
      <c r="AG109" s="77"/>
      <c r="AH109" s="77"/>
      <c r="AI109" s="77"/>
      <c r="AJ109" s="77"/>
      <c r="AK109" s="77"/>
      <c r="AL109" s="77"/>
      <c r="AM109" s="77"/>
      <c r="AN109" s="77"/>
      <c r="AO109" s="77"/>
      <c r="AP109" s="77"/>
      <c r="AQ109" s="77"/>
      <c r="AR109" s="77"/>
      <c r="AS109" s="73"/>
      <c r="AT109" s="74"/>
      <c r="AU109" s="74"/>
      <c r="AV109" s="211"/>
      <c r="AW109" s="107"/>
      <c r="AX109" s="74"/>
      <c r="AY109" s="74"/>
      <c r="AZ109" s="108"/>
      <c r="BA109" s="73"/>
      <c r="BB109" s="74"/>
      <c r="BC109" s="74"/>
      <c r="BD109" s="76"/>
      <c r="BE109" s="73"/>
      <c r="BF109" s="74"/>
      <c r="BG109" s="74"/>
      <c r="BH109" s="76"/>
      <c r="BI109" s="80"/>
      <c r="BJ109" s="80"/>
      <c r="BK109" s="80"/>
      <c r="BL109" s="80"/>
      <c r="BM109" s="80"/>
      <c r="BN109" s="80"/>
      <c r="BO109" s="80"/>
      <c r="BP109" s="80"/>
      <c r="BQ109" s="80"/>
      <c r="BR109" s="80"/>
      <c r="BS109" s="80"/>
      <c r="BT109" s="80"/>
      <c r="BU109" s="80"/>
      <c r="BV109" s="80"/>
      <c r="BW109" s="80"/>
      <c r="BX109" s="80"/>
      <c r="BY109" s="80"/>
      <c r="BZ109" s="80"/>
      <c r="CA109" s="80"/>
      <c r="CB109" s="81"/>
    </row>
    <row r="110" spans="1:86" s="82" customFormat="1" hidden="1" x14ac:dyDescent="0.25">
      <c r="A110" s="162">
        <v>26</v>
      </c>
      <c r="B110" s="157" t="s">
        <v>149</v>
      </c>
      <c r="C110" s="74"/>
      <c r="D110" s="163" t="e">
        <f>SUM(H110+L110+P110+T110+X110+AV110+AZ110+#REF!+BH110)</f>
        <v>#REF!</v>
      </c>
      <c r="E110" s="73"/>
      <c r="F110" s="74"/>
      <c r="G110" s="74"/>
      <c r="H110" s="211"/>
      <c r="I110" s="107"/>
      <c r="J110" s="74"/>
      <c r="K110" s="74"/>
      <c r="L110" s="212">
        <f t="shared" si="21"/>
        <v>0</v>
      </c>
      <c r="M110" s="73"/>
      <c r="N110" s="74"/>
      <c r="O110" s="74"/>
      <c r="P110" s="76">
        <f t="shared" si="22"/>
        <v>0</v>
      </c>
      <c r="Q110" s="73"/>
      <c r="R110" s="74"/>
      <c r="S110" s="74"/>
      <c r="T110" s="211"/>
      <c r="U110" s="107"/>
      <c r="V110" s="74"/>
      <c r="W110" s="74"/>
      <c r="X110" s="212"/>
      <c r="Y110" s="77"/>
      <c r="Z110" s="77"/>
      <c r="AA110" s="77"/>
      <c r="AB110" s="77"/>
      <c r="AC110" s="77"/>
      <c r="AD110" s="77"/>
      <c r="AE110" s="77"/>
      <c r="AF110" s="77"/>
      <c r="AG110" s="77"/>
      <c r="AH110" s="77"/>
      <c r="AI110" s="77"/>
      <c r="AJ110" s="77"/>
      <c r="AK110" s="77"/>
      <c r="AL110" s="77"/>
      <c r="AM110" s="77"/>
      <c r="AN110" s="77"/>
      <c r="AO110" s="77"/>
      <c r="AP110" s="77"/>
      <c r="AQ110" s="77"/>
      <c r="AR110" s="77"/>
      <c r="AS110" s="73"/>
      <c r="AT110" s="74"/>
      <c r="AU110" s="74"/>
      <c r="AV110" s="211"/>
      <c r="AW110" s="107"/>
      <c r="AX110" s="74"/>
      <c r="AY110" s="74"/>
      <c r="AZ110" s="108"/>
      <c r="BA110" s="73"/>
      <c r="BB110" s="74"/>
      <c r="BC110" s="74"/>
      <c r="BD110" s="76"/>
      <c r="BE110" s="73">
        <v>1</v>
      </c>
      <c r="BF110" s="74">
        <v>12</v>
      </c>
      <c r="BG110" s="74"/>
      <c r="BH110" s="76">
        <f>+BE110*BF110+BG110</f>
        <v>12</v>
      </c>
      <c r="BI110" s="80"/>
      <c r="BJ110" s="80"/>
      <c r="BK110" s="80"/>
      <c r="BL110" s="80"/>
      <c r="BM110" s="80"/>
      <c r="BN110" s="80"/>
      <c r="BO110" s="80"/>
      <c r="BP110" s="80"/>
      <c r="BQ110" s="80"/>
      <c r="BR110" s="80"/>
      <c r="BS110" s="80"/>
      <c r="BT110" s="80"/>
      <c r="BU110" s="80"/>
      <c r="BV110" s="80"/>
      <c r="BW110" s="80"/>
      <c r="BX110" s="80"/>
      <c r="BY110" s="80"/>
      <c r="BZ110" s="80"/>
      <c r="CA110" s="80"/>
      <c r="CB110" s="81"/>
    </row>
    <row r="111" spans="1:86" s="82" customFormat="1" hidden="1" x14ac:dyDescent="0.25">
      <c r="A111" s="162">
        <v>27</v>
      </c>
      <c r="B111" s="157" t="s">
        <v>121</v>
      </c>
      <c r="C111" s="74">
        <v>2012</v>
      </c>
      <c r="D111" s="163" t="e">
        <f>SUM(H111+L111+P111+T111+X111+AV111+AZ111+#REF!)</f>
        <v>#REF!</v>
      </c>
      <c r="E111" s="73">
        <v>1</v>
      </c>
      <c r="F111" s="74">
        <v>3</v>
      </c>
      <c r="G111" s="74"/>
      <c r="H111" s="211">
        <f>E111*F111+G111</f>
        <v>3</v>
      </c>
      <c r="I111" s="107"/>
      <c r="J111" s="74"/>
      <c r="K111" s="74"/>
      <c r="L111" s="212">
        <f t="shared" si="21"/>
        <v>0</v>
      </c>
      <c r="M111" s="73"/>
      <c r="N111" s="74"/>
      <c r="O111" s="74"/>
      <c r="P111" s="76">
        <f t="shared" si="22"/>
        <v>0</v>
      </c>
      <c r="Q111" s="73"/>
      <c r="R111" s="74"/>
      <c r="S111" s="74"/>
      <c r="T111" s="211"/>
      <c r="U111" s="107"/>
      <c r="V111" s="74"/>
      <c r="W111" s="74"/>
      <c r="X111" s="212"/>
      <c r="Y111" s="77"/>
      <c r="Z111" s="77"/>
      <c r="AA111" s="77"/>
      <c r="AB111" s="77"/>
      <c r="AC111" s="77"/>
      <c r="AD111" s="77"/>
      <c r="AE111" s="77"/>
      <c r="AF111" s="77"/>
      <c r="AG111" s="77"/>
      <c r="AH111" s="77"/>
      <c r="AI111" s="77"/>
      <c r="AJ111" s="77"/>
      <c r="AK111" s="77"/>
      <c r="AL111" s="77"/>
      <c r="AM111" s="77"/>
      <c r="AN111" s="77"/>
      <c r="AO111" s="77"/>
      <c r="AP111" s="77"/>
      <c r="AQ111" s="77"/>
      <c r="AR111" s="77"/>
      <c r="AS111" s="73"/>
      <c r="AT111" s="74"/>
      <c r="AU111" s="74"/>
      <c r="AV111" s="211"/>
      <c r="AW111" s="107"/>
      <c r="AX111" s="74"/>
      <c r="AY111" s="74"/>
      <c r="AZ111" s="108"/>
      <c r="BA111" s="73"/>
      <c r="BB111" s="74"/>
      <c r="BC111" s="74"/>
      <c r="BD111" s="76"/>
      <c r="BE111" s="73"/>
      <c r="BF111" s="74"/>
      <c r="BG111" s="74"/>
      <c r="BH111" s="76"/>
      <c r="BI111" s="80"/>
      <c r="BJ111" s="80"/>
      <c r="BK111" s="80"/>
      <c r="BL111" s="80"/>
      <c r="BM111" s="80"/>
      <c r="BN111" s="80"/>
      <c r="BO111" s="80"/>
      <c r="BP111" s="80"/>
      <c r="BQ111" s="80"/>
      <c r="BR111" s="80"/>
      <c r="BS111" s="80"/>
      <c r="BT111" s="80"/>
      <c r="BU111" s="80"/>
      <c r="BV111" s="80"/>
      <c r="BW111" s="80"/>
      <c r="BX111" s="80"/>
      <c r="BY111" s="80"/>
      <c r="BZ111" s="80"/>
      <c r="CA111" s="80"/>
      <c r="CB111" s="81"/>
    </row>
    <row r="112" spans="1:86" s="82" customFormat="1" hidden="1" x14ac:dyDescent="0.25">
      <c r="A112" s="162">
        <v>27</v>
      </c>
      <c r="B112" s="157" t="s">
        <v>122</v>
      </c>
      <c r="C112" s="74">
        <v>2012</v>
      </c>
      <c r="D112" s="163" t="e">
        <f>SUM(H112+L112+P112+T112+X112+AV112+AZ112+#REF!)</f>
        <v>#REF!</v>
      </c>
      <c r="E112" s="73">
        <v>1</v>
      </c>
      <c r="F112" s="74">
        <v>3</v>
      </c>
      <c r="G112" s="74"/>
      <c r="H112" s="211">
        <f>E112*F112+G112</f>
        <v>3</v>
      </c>
      <c r="I112" s="107"/>
      <c r="J112" s="74"/>
      <c r="K112" s="74"/>
      <c r="L112" s="212">
        <f t="shared" si="21"/>
        <v>0</v>
      </c>
      <c r="M112" s="73"/>
      <c r="N112" s="74"/>
      <c r="O112" s="74"/>
      <c r="P112" s="76">
        <f t="shared" si="22"/>
        <v>0</v>
      </c>
      <c r="Q112" s="73"/>
      <c r="R112" s="74"/>
      <c r="S112" s="74"/>
      <c r="T112" s="211"/>
      <c r="U112" s="107"/>
      <c r="V112" s="74"/>
      <c r="W112" s="74"/>
      <c r="X112" s="212"/>
      <c r="Y112" s="77"/>
      <c r="Z112" s="77"/>
      <c r="AA112" s="77"/>
      <c r="AB112" s="77"/>
      <c r="AC112" s="77"/>
      <c r="AD112" s="77"/>
      <c r="AE112" s="77"/>
      <c r="AF112" s="77"/>
      <c r="AG112" s="77"/>
      <c r="AH112" s="77"/>
      <c r="AI112" s="77"/>
      <c r="AJ112" s="77"/>
      <c r="AK112" s="77"/>
      <c r="AL112" s="77"/>
      <c r="AM112" s="77"/>
      <c r="AN112" s="77"/>
      <c r="AO112" s="77"/>
      <c r="AP112" s="77"/>
      <c r="AQ112" s="77"/>
      <c r="AR112" s="77"/>
      <c r="AS112" s="73"/>
      <c r="AT112" s="74"/>
      <c r="AU112" s="74"/>
      <c r="AV112" s="211"/>
      <c r="AW112" s="107"/>
      <c r="AX112" s="74"/>
      <c r="AY112" s="74"/>
      <c r="AZ112" s="108"/>
      <c r="BA112" s="73"/>
      <c r="BB112" s="74"/>
      <c r="BC112" s="74"/>
      <c r="BD112" s="76"/>
      <c r="BE112" s="73"/>
      <c r="BF112" s="74"/>
      <c r="BG112" s="74"/>
      <c r="BH112" s="76"/>
      <c r="BI112" s="80"/>
      <c r="BJ112" s="80"/>
      <c r="BK112" s="80"/>
      <c r="BL112" s="80"/>
      <c r="BM112" s="80"/>
      <c r="BN112" s="80"/>
      <c r="BO112" s="80"/>
      <c r="BP112" s="80"/>
      <c r="BQ112" s="80"/>
      <c r="BR112" s="80"/>
      <c r="BS112" s="80"/>
      <c r="BT112" s="80"/>
      <c r="BU112" s="80"/>
      <c r="BV112" s="80"/>
      <c r="BW112" s="80"/>
      <c r="BX112" s="80"/>
      <c r="BY112" s="80"/>
      <c r="BZ112" s="80"/>
      <c r="CA112" s="80"/>
      <c r="CB112" s="81"/>
    </row>
    <row r="113" spans="1:80" s="82" customFormat="1" hidden="1" x14ac:dyDescent="0.25">
      <c r="A113" s="162">
        <v>29</v>
      </c>
      <c r="B113" s="157" t="s">
        <v>124</v>
      </c>
      <c r="C113" s="74"/>
      <c r="D113" s="163" t="e">
        <f>SUM(H113+L113+P113+T113+X113+AV113+AZ113+#REF!+BH113)</f>
        <v>#REF!</v>
      </c>
      <c r="E113" s="73"/>
      <c r="F113" s="74"/>
      <c r="G113" s="74"/>
      <c r="H113" s="211"/>
      <c r="I113" s="107">
        <v>1</v>
      </c>
      <c r="J113" s="74">
        <v>4</v>
      </c>
      <c r="K113" s="74"/>
      <c r="L113" s="212">
        <f t="shared" si="21"/>
        <v>4</v>
      </c>
      <c r="M113" s="73"/>
      <c r="N113" s="74"/>
      <c r="O113" s="74"/>
      <c r="P113" s="76">
        <f t="shared" si="22"/>
        <v>0</v>
      </c>
      <c r="Q113" s="73"/>
      <c r="R113" s="74"/>
      <c r="S113" s="74"/>
      <c r="T113" s="211"/>
      <c r="U113" s="107"/>
      <c r="V113" s="74"/>
      <c r="W113" s="74"/>
      <c r="X113" s="212"/>
      <c r="Y113" s="77"/>
      <c r="Z113" s="77"/>
      <c r="AA113" s="77"/>
      <c r="AB113" s="77"/>
      <c r="AC113" s="77"/>
      <c r="AD113" s="77"/>
      <c r="AE113" s="77"/>
      <c r="AF113" s="77"/>
      <c r="AG113" s="77"/>
      <c r="AH113" s="77"/>
      <c r="AI113" s="77"/>
      <c r="AJ113" s="77"/>
      <c r="AK113" s="77"/>
      <c r="AL113" s="77"/>
      <c r="AM113" s="77"/>
      <c r="AN113" s="77"/>
      <c r="AO113" s="77"/>
      <c r="AP113" s="77"/>
      <c r="AQ113" s="77"/>
      <c r="AR113" s="77"/>
      <c r="AS113" s="73"/>
      <c r="AT113" s="74"/>
      <c r="AU113" s="74"/>
      <c r="AV113" s="211"/>
      <c r="AW113" s="107"/>
      <c r="AX113" s="74"/>
      <c r="AY113" s="74"/>
      <c r="AZ113" s="108"/>
      <c r="BA113" s="73"/>
      <c r="BB113" s="74"/>
      <c r="BC113" s="74"/>
      <c r="BD113" s="76"/>
      <c r="BE113" s="73">
        <v>1</v>
      </c>
      <c r="BF113" s="74">
        <v>4</v>
      </c>
      <c r="BG113" s="74"/>
      <c r="BH113" s="76">
        <f>+BE113*BF113</f>
        <v>4</v>
      </c>
      <c r="BI113" s="80"/>
      <c r="BJ113" s="80"/>
      <c r="BK113" s="80"/>
      <c r="BL113" s="80"/>
      <c r="BM113" s="80"/>
      <c r="BN113" s="80"/>
      <c r="BO113" s="80"/>
      <c r="BP113" s="80"/>
      <c r="BQ113" s="80"/>
      <c r="BR113" s="80"/>
      <c r="BS113" s="80"/>
      <c r="BT113" s="80"/>
      <c r="BU113" s="80"/>
      <c r="BV113" s="80"/>
      <c r="BW113" s="80"/>
      <c r="BX113" s="80"/>
      <c r="BY113" s="80"/>
      <c r="BZ113" s="80"/>
      <c r="CA113" s="80"/>
      <c r="CB113" s="81"/>
    </row>
    <row r="114" spans="1:80" s="83" customFormat="1" hidden="1" x14ac:dyDescent="0.25">
      <c r="A114" s="162">
        <v>30</v>
      </c>
      <c r="B114" s="157" t="s">
        <v>132</v>
      </c>
      <c r="C114" s="182"/>
      <c r="D114" s="163" t="e">
        <f>SUM(H114+L114+P114+T114+X114+AV114+AZ114+#REF!)</f>
        <v>#REF!</v>
      </c>
      <c r="E114" s="73"/>
      <c r="F114" s="74"/>
      <c r="G114" s="74"/>
      <c r="H114" s="211">
        <f t="shared" ref="H114:H122" si="23">E114*F114+G114</f>
        <v>0</v>
      </c>
      <c r="I114" s="107"/>
      <c r="J114" s="74"/>
      <c r="K114" s="74"/>
      <c r="L114" s="212">
        <f t="shared" si="21"/>
        <v>0</v>
      </c>
      <c r="M114" s="73"/>
      <c r="N114" s="74"/>
      <c r="O114" s="74"/>
      <c r="P114" s="76">
        <f t="shared" si="22"/>
        <v>0</v>
      </c>
      <c r="Q114" s="73"/>
      <c r="R114" s="74"/>
      <c r="S114" s="74"/>
      <c r="T114" s="211">
        <f>Q114*R114+S114</f>
        <v>0</v>
      </c>
      <c r="U114" s="107"/>
      <c r="V114" s="74"/>
      <c r="W114" s="74"/>
      <c r="X114" s="212">
        <f>U114*V114+W114</f>
        <v>0</v>
      </c>
      <c r="Y114" s="77"/>
      <c r="Z114" s="77"/>
      <c r="AA114" s="77"/>
      <c r="AB114" s="77"/>
      <c r="AC114" s="77"/>
      <c r="AD114" s="77"/>
      <c r="AE114" s="77"/>
      <c r="AF114" s="77"/>
      <c r="AG114" s="77"/>
      <c r="AH114" s="77"/>
      <c r="AI114" s="77"/>
      <c r="AJ114" s="77"/>
      <c r="AK114" s="77"/>
      <c r="AL114" s="77"/>
      <c r="AM114" s="77"/>
      <c r="AN114" s="77"/>
      <c r="AO114" s="77"/>
      <c r="AP114" s="77"/>
      <c r="AQ114" s="77"/>
      <c r="AR114" s="77"/>
      <c r="AS114" s="73"/>
      <c r="AT114" s="74"/>
      <c r="AU114" s="74"/>
      <c r="AV114" s="211">
        <f>AS114*AT114+AU114</f>
        <v>0</v>
      </c>
      <c r="AW114" s="107"/>
      <c r="AX114" s="74"/>
      <c r="AY114" s="74"/>
      <c r="AZ114" s="108">
        <f>AW114*AX114+AY114</f>
        <v>0</v>
      </c>
      <c r="BA114" s="73"/>
      <c r="BB114" s="74"/>
      <c r="BC114" s="74"/>
      <c r="BD114" s="76"/>
      <c r="BE114" s="73"/>
      <c r="BF114" s="74"/>
      <c r="BG114" s="74"/>
      <c r="BH114" s="76"/>
    </row>
    <row r="115" spans="1:80" s="82" customFormat="1" hidden="1" x14ac:dyDescent="0.25">
      <c r="A115" s="162">
        <v>31</v>
      </c>
      <c r="B115" s="157" t="s">
        <v>120</v>
      </c>
      <c r="C115" s="74">
        <v>2014</v>
      </c>
      <c r="D115" s="163" t="e">
        <f>SUM(H115+L115+P115+T115+X115+AV115+AZ115+#REF!)</f>
        <v>#REF!</v>
      </c>
      <c r="E115" s="73">
        <v>1</v>
      </c>
      <c r="F115" s="74">
        <v>3</v>
      </c>
      <c r="G115" s="74"/>
      <c r="H115" s="211">
        <f t="shared" si="23"/>
        <v>3</v>
      </c>
      <c r="I115" s="107">
        <v>1</v>
      </c>
      <c r="J115" s="74">
        <v>4</v>
      </c>
      <c r="K115" s="74"/>
      <c r="L115" s="212">
        <f t="shared" si="21"/>
        <v>4</v>
      </c>
      <c r="M115" s="73"/>
      <c r="N115" s="74"/>
      <c r="O115" s="74"/>
      <c r="P115" s="76">
        <f t="shared" si="22"/>
        <v>0</v>
      </c>
      <c r="Q115" s="73"/>
      <c r="R115" s="74"/>
      <c r="S115" s="74"/>
      <c r="T115" s="211"/>
      <c r="U115" s="107"/>
      <c r="V115" s="74"/>
      <c r="W115" s="74"/>
      <c r="X115" s="212"/>
      <c r="Y115" s="77"/>
      <c r="Z115" s="77"/>
      <c r="AA115" s="77"/>
      <c r="AB115" s="77"/>
      <c r="AC115" s="77"/>
      <c r="AD115" s="77"/>
      <c r="AE115" s="77"/>
      <c r="AF115" s="77"/>
      <c r="AG115" s="77"/>
      <c r="AH115" s="77"/>
      <c r="AI115" s="77"/>
      <c r="AJ115" s="77"/>
      <c r="AK115" s="77"/>
      <c r="AL115" s="77"/>
      <c r="AM115" s="77"/>
      <c r="AN115" s="77"/>
      <c r="AO115" s="77"/>
      <c r="AP115" s="77"/>
      <c r="AQ115" s="77"/>
      <c r="AR115" s="77"/>
      <c r="AS115" s="73"/>
      <c r="AT115" s="74"/>
      <c r="AU115" s="74"/>
      <c r="AV115" s="211"/>
      <c r="AW115" s="107"/>
      <c r="AX115" s="74"/>
      <c r="AY115" s="74"/>
      <c r="AZ115" s="108">
        <f>AW115*AX115+AY115</f>
        <v>0</v>
      </c>
      <c r="BA115" s="73"/>
      <c r="BB115" s="74"/>
      <c r="BC115" s="74"/>
      <c r="BD115" s="76"/>
      <c r="BE115" s="73"/>
      <c r="BF115" s="74"/>
      <c r="BG115" s="74"/>
      <c r="BH115" s="76"/>
      <c r="BI115" s="80"/>
      <c r="BJ115" s="80"/>
      <c r="BK115" s="80"/>
      <c r="BL115" s="80"/>
      <c r="BM115" s="80"/>
      <c r="BN115" s="80"/>
      <c r="BO115" s="80"/>
      <c r="BP115" s="80"/>
      <c r="BQ115" s="80"/>
      <c r="BR115" s="80"/>
      <c r="BS115" s="80"/>
      <c r="BT115" s="80"/>
      <c r="BU115" s="80"/>
      <c r="BV115" s="80"/>
      <c r="BW115" s="80"/>
      <c r="BX115" s="80"/>
      <c r="BY115" s="80"/>
      <c r="BZ115" s="80"/>
      <c r="CA115" s="80"/>
      <c r="CB115" s="81"/>
    </row>
    <row r="116" spans="1:80" s="82" customFormat="1" hidden="1" x14ac:dyDescent="0.25">
      <c r="A116" s="162">
        <v>32</v>
      </c>
      <c r="B116" s="157" t="s">
        <v>123</v>
      </c>
      <c r="C116" s="74"/>
      <c r="D116" s="163" t="e">
        <f>SUM(H116+L116+P116+T116+X116+AV116+AZ116+#REF!)</f>
        <v>#REF!</v>
      </c>
      <c r="E116" s="73"/>
      <c r="F116" s="74"/>
      <c r="G116" s="74"/>
      <c r="H116" s="211">
        <f t="shared" si="23"/>
        <v>0</v>
      </c>
      <c r="I116" s="107">
        <v>1</v>
      </c>
      <c r="J116" s="74">
        <v>4</v>
      </c>
      <c r="K116" s="74"/>
      <c r="L116" s="212">
        <f t="shared" si="21"/>
        <v>4</v>
      </c>
      <c r="M116" s="73"/>
      <c r="N116" s="74"/>
      <c r="O116" s="74"/>
      <c r="P116" s="76">
        <f t="shared" si="22"/>
        <v>0</v>
      </c>
      <c r="Q116" s="73"/>
      <c r="R116" s="74"/>
      <c r="S116" s="74"/>
      <c r="T116" s="211"/>
      <c r="U116" s="107"/>
      <c r="V116" s="74"/>
      <c r="W116" s="74"/>
      <c r="X116" s="212"/>
      <c r="Y116" s="77"/>
      <c r="Z116" s="77"/>
      <c r="AA116" s="77"/>
      <c r="AB116" s="77"/>
      <c r="AC116" s="77"/>
      <c r="AD116" s="77"/>
      <c r="AE116" s="77"/>
      <c r="AF116" s="77"/>
      <c r="AG116" s="77"/>
      <c r="AH116" s="77"/>
      <c r="AI116" s="77"/>
      <c r="AJ116" s="77"/>
      <c r="AK116" s="77"/>
      <c r="AL116" s="77"/>
      <c r="AM116" s="77"/>
      <c r="AN116" s="77"/>
      <c r="AO116" s="77"/>
      <c r="AP116" s="77"/>
      <c r="AQ116" s="77"/>
      <c r="AR116" s="77"/>
      <c r="AS116" s="73"/>
      <c r="AT116" s="74"/>
      <c r="AU116" s="74"/>
      <c r="AV116" s="211"/>
      <c r="AW116" s="107"/>
      <c r="AX116" s="74"/>
      <c r="AY116" s="74"/>
      <c r="AZ116" s="108"/>
      <c r="BA116" s="73"/>
      <c r="BB116" s="74"/>
      <c r="BC116" s="74"/>
      <c r="BD116" s="76"/>
      <c r="BE116" s="73"/>
      <c r="BF116" s="74"/>
      <c r="BG116" s="74"/>
      <c r="BH116" s="76"/>
      <c r="BI116" s="80"/>
      <c r="BJ116" s="80"/>
      <c r="BK116" s="80"/>
      <c r="BL116" s="80"/>
      <c r="BM116" s="80"/>
      <c r="BN116" s="80"/>
      <c r="BO116" s="80"/>
      <c r="BP116" s="80"/>
      <c r="BQ116" s="80"/>
      <c r="BR116" s="80"/>
      <c r="BS116" s="80"/>
      <c r="BT116" s="80"/>
      <c r="BU116" s="80"/>
      <c r="BV116" s="80"/>
      <c r="BW116" s="80"/>
      <c r="BX116" s="80"/>
      <c r="BY116" s="80"/>
      <c r="BZ116" s="80"/>
      <c r="CA116" s="80"/>
      <c r="CB116" s="81"/>
    </row>
    <row r="117" spans="1:80" s="82" customFormat="1" hidden="1" x14ac:dyDescent="0.25">
      <c r="A117" s="162">
        <v>32</v>
      </c>
      <c r="B117" s="157" t="s">
        <v>125</v>
      </c>
      <c r="C117" s="74"/>
      <c r="D117" s="163" t="e">
        <f>SUM(H117+L117+P117+T117+X117+AV117+AZ117+#REF!)</f>
        <v>#REF!</v>
      </c>
      <c r="E117" s="73"/>
      <c r="F117" s="74"/>
      <c r="G117" s="74"/>
      <c r="H117" s="211">
        <f t="shared" si="23"/>
        <v>0</v>
      </c>
      <c r="I117" s="107">
        <v>1</v>
      </c>
      <c r="J117" s="74">
        <v>4</v>
      </c>
      <c r="K117" s="74"/>
      <c r="L117" s="212">
        <f t="shared" si="21"/>
        <v>4</v>
      </c>
      <c r="M117" s="73"/>
      <c r="N117" s="74"/>
      <c r="O117" s="74"/>
      <c r="P117" s="76">
        <f t="shared" si="22"/>
        <v>0</v>
      </c>
      <c r="Q117" s="73"/>
      <c r="R117" s="74"/>
      <c r="S117" s="74"/>
      <c r="T117" s="211"/>
      <c r="U117" s="107"/>
      <c r="V117" s="74"/>
      <c r="W117" s="74"/>
      <c r="X117" s="212"/>
      <c r="Y117" s="77"/>
      <c r="Z117" s="77"/>
      <c r="AA117" s="77"/>
      <c r="AB117" s="77"/>
      <c r="AC117" s="77"/>
      <c r="AD117" s="77"/>
      <c r="AE117" s="77"/>
      <c r="AF117" s="77"/>
      <c r="AG117" s="77"/>
      <c r="AH117" s="77"/>
      <c r="AI117" s="77"/>
      <c r="AJ117" s="77"/>
      <c r="AK117" s="77"/>
      <c r="AL117" s="77"/>
      <c r="AM117" s="77"/>
      <c r="AN117" s="77"/>
      <c r="AO117" s="77"/>
      <c r="AP117" s="77"/>
      <c r="AQ117" s="77"/>
      <c r="AR117" s="77"/>
      <c r="AS117" s="73"/>
      <c r="AT117" s="74"/>
      <c r="AU117" s="74"/>
      <c r="AV117" s="211"/>
      <c r="AW117" s="107"/>
      <c r="AX117" s="74"/>
      <c r="AY117" s="74"/>
      <c r="AZ117" s="108"/>
      <c r="BA117" s="73"/>
      <c r="BB117" s="74"/>
      <c r="BC117" s="74"/>
      <c r="BD117" s="76"/>
      <c r="BE117" s="73"/>
      <c r="BF117" s="74"/>
      <c r="BG117" s="74"/>
      <c r="BH117" s="76"/>
      <c r="BI117" s="80"/>
      <c r="BJ117" s="80"/>
      <c r="BK117" s="80"/>
      <c r="BL117" s="80"/>
      <c r="BM117" s="80"/>
      <c r="BN117" s="80"/>
      <c r="BO117" s="80"/>
      <c r="BP117" s="80"/>
      <c r="BQ117" s="80"/>
      <c r="BR117" s="80"/>
      <c r="BS117" s="80"/>
      <c r="BT117" s="80"/>
      <c r="BU117" s="80"/>
      <c r="BV117" s="80"/>
      <c r="BW117" s="80"/>
      <c r="BX117" s="80"/>
      <c r="BY117" s="80"/>
      <c r="BZ117" s="80"/>
      <c r="CA117" s="80"/>
      <c r="CB117" s="81"/>
    </row>
    <row r="118" spans="1:80" s="82" customFormat="1" hidden="1" x14ac:dyDescent="0.25">
      <c r="A118" s="162">
        <v>32</v>
      </c>
      <c r="B118" s="157" t="s">
        <v>126</v>
      </c>
      <c r="C118" s="74"/>
      <c r="D118" s="163" t="e">
        <f>SUM(H118+L118+P118+T118+X118+AV118+AZ118+#REF!)</f>
        <v>#REF!</v>
      </c>
      <c r="E118" s="73"/>
      <c r="F118" s="74"/>
      <c r="G118" s="74"/>
      <c r="H118" s="211">
        <f t="shared" si="23"/>
        <v>0</v>
      </c>
      <c r="I118" s="107">
        <v>1</v>
      </c>
      <c r="J118" s="74">
        <v>4</v>
      </c>
      <c r="K118" s="74"/>
      <c r="L118" s="212">
        <f t="shared" si="21"/>
        <v>4</v>
      </c>
      <c r="M118" s="73"/>
      <c r="N118" s="74"/>
      <c r="O118" s="74"/>
      <c r="P118" s="76">
        <f t="shared" si="22"/>
        <v>0</v>
      </c>
      <c r="Q118" s="73"/>
      <c r="R118" s="74"/>
      <c r="S118" s="74"/>
      <c r="T118" s="211"/>
      <c r="U118" s="107"/>
      <c r="V118" s="74"/>
      <c r="W118" s="74"/>
      <c r="X118" s="212"/>
      <c r="Y118" s="77"/>
      <c r="Z118" s="77"/>
      <c r="AA118" s="77"/>
      <c r="AB118" s="77"/>
      <c r="AC118" s="77"/>
      <c r="AD118" s="77"/>
      <c r="AE118" s="77"/>
      <c r="AF118" s="77"/>
      <c r="AG118" s="77"/>
      <c r="AH118" s="77"/>
      <c r="AI118" s="77"/>
      <c r="AJ118" s="77"/>
      <c r="AK118" s="77"/>
      <c r="AL118" s="77"/>
      <c r="AM118" s="77"/>
      <c r="AN118" s="77"/>
      <c r="AO118" s="77"/>
      <c r="AP118" s="77"/>
      <c r="AQ118" s="77"/>
      <c r="AR118" s="77"/>
      <c r="AS118" s="73"/>
      <c r="AT118" s="74"/>
      <c r="AU118" s="74"/>
      <c r="AV118" s="211"/>
      <c r="AW118" s="107"/>
      <c r="AX118" s="74"/>
      <c r="AY118" s="74"/>
      <c r="AZ118" s="108"/>
      <c r="BA118" s="73"/>
      <c r="BB118" s="74"/>
      <c r="BC118" s="74"/>
      <c r="BD118" s="76"/>
      <c r="BE118" s="73"/>
      <c r="BF118" s="74"/>
      <c r="BG118" s="74"/>
      <c r="BH118" s="76"/>
      <c r="BI118" s="80"/>
      <c r="BJ118" s="80"/>
      <c r="BK118" s="80"/>
      <c r="BL118" s="80"/>
      <c r="BM118" s="80"/>
      <c r="BN118" s="80"/>
      <c r="BO118" s="80"/>
      <c r="BP118" s="80"/>
      <c r="BQ118" s="80"/>
      <c r="BR118" s="80"/>
      <c r="BS118" s="80"/>
      <c r="BT118" s="80"/>
      <c r="BU118" s="80"/>
      <c r="BV118" s="80"/>
      <c r="BW118" s="80"/>
      <c r="BX118" s="80"/>
      <c r="BY118" s="80"/>
      <c r="BZ118" s="80"/>
      <c r="CA118" s="80"/>
      <c r="CB118" s="81"/>
    </row>
    <row r="119" spans="1:80" s="82" customFormat="1" hidden="1" x14ac:dyDescent="0.25">
      <c r="A119" s="162">
        <v>32</v>
      </c>
      <c r="B119" s="157" t="s">
        <v>127</v>
      </c>
      <c r="C119" s="74"/>
      <c r="D119" s="163" t="e">
        <f>SUM(H119+L119+P119+T119+X119+AV119+AZ119+#REF!)</f>
        <v>#REF!</v>
      </c>
      <c r="E119" s="73"/>
      <c r="F119" s="74"/>
      <c r="G119" s="74"/>
      <c r="H119" s="211">
        <f t="shared" si="23"/>
        <v>0</v>
      </c>
      <c r="I119" s="107">
        <v>1</v>
      </c>
      <c r="J119" s="74">
        <v>4</v>
      </c>
      <c r="K119" s="74"/>
      <c r="L119" s="212">
        <f t="shared" si="21"/>
        <v>4</v>
      </c>
      <c r="M119" s="73"/>
      <c r="N119" s="74"/>
      <c r="O119" s="74"/>
      <c r="P119" s="76">
        <f t="shared" si="22"/>
        <v>0</v>
      </c>
      <c r="Q119" s="73"/>
      <c r="R119" s="74"/>
      <c r="S119" s="74"/>
      <c r="T119" s="211"/>
      <c r="U119" s="107"/>
      <c r="V119" s="74"/>
      <c r="W119" s="74"/>
      <c r="X119" s="212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  <c r="AJ119" s="77"/>
      <c r="AK119" s="77"/>
      <c r="AL119" s="77"/>
      <c r="AM119" s="77"/>
      <c r="AN119" s="77"/>
      <c r="AO119" s="77"/>
      <c r="AP119" s="77"/>
      <c r="AQ119" s="77"/>
      <c r="AR119" s="77"/>
      <c r="AS119" s="73"/>
      <c r="AT119" s="74"/>
      <c r="AU119" s="74"/>
      <c r="AV119" s="211"/>
      <c r="AW119" s="107"/>
      <c r="AX119" s="74"/>
      <c r="AY119" s="74"/>
      <c r="AZ119" s="108"/>
      <c r="BA119" s="73"/>
      <c r="BB119" s="74"/>
      <c r="BC119" s="74"/>
      <c r="BD119" s="76"/>
      <c r="BE119" s="73"/>
      <c r="BF119" s="74"/>
      <c r="BG119" s="74"/>
      <c r="BH119" s="76"/>
      <c r="BI119" s="80"/>
      <c r="BJ119" s="80"/>
      <c r="BK119" s="80"/>
      <c r="BL119" s="80"/>
      <c r="BM119" s="80"/>
      <c r="BN119" s="80"/>
      <c r="BO119" s="80"/>
      <c r="BP119" s="80"/>
      <c r="BQ119" s="80"/>
      <c r="BR119" s="80"/>
      <c r="BS119" s="80"/>
      <c r="BT119" s="80"/>
      <c r="BU119" s="80"/>
      <c r="BV119" s="80"/>
      <c r="BW119" s="80"/>
      <c r="BX119" s="80"/>
      <c r="BY119" s="80"/>
      <c r="BZ119" s="80"/>
      <c r="CA119" s="80"/>
      <c r="CB119" s="81"/>
    </row>
    <row r="120" spans="1:80" s="82" customFormat="1" hidden="1" x14ac:dyDescent="0.25">
      <c r="A120" s="162">
        <v>32</v>
      </c>
      <c r="B120" s="157" t="s">
        <v>104</v>
      </c>
      <c r="C120" s="74">
        <v>2010</v>
      </c>
      <c r="D120" s="163" t="e">
        <f>SUM(H120+L120+P120+T120+X120+AV120+AZ120+#REF!)</f>
        <v>#REF!</v>
      </c>
      <c r="E120" s="73"/>
      <c r="F120" s="74"/>
      <c r="G120" s="74"/>
      <c r="H120" s="211">
        <f t="shared" si="23"/>
        <v>0</v>
      </c>
      <c r="I120" s="107"/>
      <c r="J120" s="74"/>
      <c r="K120" s="74"/>
      <c r="L120" s="212">
        <f t="shared" si="21"/>
        <v>0</v>
      </c>
      <c r="M120" s="73"/>
      <c r="N120" s="74"/>
      <c r="O120" s="74"/>
      <c r="P120" s="76">
        <f t="shared" si="22"/>
        <v>0</v>
      </c>
      <c r="Q120" s="73"/>
      <c r="R120" s="74"/>
      <c r="S120" s="74"/>
      <c r="T120" s="211"/>
      <c r="U120" s="107"/>
      <c r="V120" s="74"/>
      <c r="W120" s="74"/>
      <c r="X120" s="212"/>
      <c r="Y120" s="77"/>
      <c r="Z120" s="77"/>
      <c r="AA120" s="77"/>
      <c r="AB120" s="77"/>
      <c r="AC120" s="77"/>
      <c r="AD120" s="77"/>
      <c r="AE120" s="77"/>
      <c r="AF120" s="77"/>
      <c r="AG120" s="77"/>
      <c r="AH120" s="77"/>
      <c r="AI120" s="77"/>
      <c r="AJ120" s="77"/>
      <c r="AK120" s="77"/>
      <c r="AL120" s="77"/>
      <c r="AM120" s="77"/>
      <c r="AN120" s="77"/>
      <c r="AO120" s="77"/>
      <c r="AP120" s="77"/>
      <c r="AQ120" s="77"/>
      <c r="AR120" s="77"/>
      <c r="AS120" s="73"/>
      <c r="AT120" s="74"/>
      <c r="AU120" s="74"/>
      <c r="AV120" s="211"/>
      <c r="AW120" s="107"/>
      <c r="AX120" s="74"/>
      <c r="AY120" s="74"/>
      <c r="AZ120" s="108"/>
      <c r="BA120" s="73"/>
      <c r="BB120" s="74"/>
      <c r="BC120" s="74"/>
      <c r="BD120" s="76"/>
      <c r="BE120" s="73"/>
      <c r="BF120" s="74"/>
      <c r="BG120" s="74"/>
      <c r="BH120" s="76"/>
      <c r="BI120" s="80"/>
      <c r="BJ120" s="80"/>
      <c r="BK120" s="80"/>
      <c r="BL120" s="80"/>
      <c r="BM120" s="80"/>
      <c r="BN120" s="80"/>
      <c r="BO120" s="80"/>
      <c r="BP120" s="80"/>
      <c r="BQ120" s="80"/>
      <c r="BR120" s="80"/>
      <c r="BS120" s="80"/>
      <c r="BT120" s="80"/>
      <c r="BU120" s="80"/>
      <c r="BV120" s="80"/>
      <c r="BW120" s="80"/>
      <c r="BX120" s="80"/>
      <c r="BY120" s="80"/>
      <c r="BZ120" s="80"/>
      <c r="CA120" s="80"/>
      <c r="CB120" s="81"/>
    </row>
    <row r="121" spans="1:80" s="82" customFormat="1" hidden="1" x14ac:dyDescent="0.25">
      <c r="A121" s="162">
        <v>32</v>
      </c>
      <c r="B121" s="157" t="s">
        <v>150</v>
      </c>
      <c r="C121" s="74"/>
      <c r="D121" s="163" t="e">
        <f>SUM(H121+L121+P121+T121+X121+AV121+AZ121+#REF!+BH121)</f>
        <v>#REF!</v>
      </c>
      <c r="E121" s="73"/>
      <c r="F121" s="74"/>
      <c r="G121" s="74"/>
      <c r="H121" s="211">
        <f t="shared" si="23"/>
        <v>0</v>
      </c>
      <c r="I121" s="107"/>
      <c r="J121" s="74"/>
      <c r="K121" s="74"/>
      <c r="L121" s="212">
        <f t="shared" si="21"/>
        <v>0</v>
      </c>
      <c r="M121" s="73"/>
      <c r="N121" s="74"/>
      <c r="O121" s="74"/>
      <c r="P121" s="76">
        <f t="shared" si="22"/>
        <v>0</v>
      </c>
      <c r="Q121" s="73"/>
      <c r="R121" s="74"/>
      <c r="S121" s="74"/>
      <c r="T121" s="211"/>
      <c r="U121" s="107"/>
      <c r="V121" s="74"/>
      <c r="W121" s="74"/>
      <c r="X121" s="212"/>
      <c r="Y121" s="77"/>
      <c r="Z121" s="77"/>
      <c r="AA121" s="77"/>
      <c r="AB121" s="77"/>
      <c r="AC121" s="77"/>
      <c r="AD121" s="77"/>
      <c r="AE121" s="77"/>
      <c r="AF121" s="77"/>
      <c r="AG121" s="77"/>
      <c r="AH121" s="77"/>
      <c r="AI121" s="77"/>
      <c r="AJ121" s="77"/>
      <c r="AK121" s="77"/>
      <c r="AL121" s="77"/>
      <c r="AM121" s="77"/>
      <c r="AN121" s="77"/>
      <c r="AO121" s="77"/>
      <c r="AP121" s="77"/>
      <c r="AQ121" s="77"/>
      <c r="AR121" s="77"/>
      <c r="AS121" s="73"/>
      <c r="AT121" s="74"/>
      <c r="AU121" s="74"/>
      <c r="AV121" s="211"/>
      <c r="AW121" s="107"/>
      <c r="AX121" s="74"/>
      <c r="AY121" s="74"/>
      <c r="AZ121" s="108"/>
      <c r="BA121" s="73"/>
      <c r="BB121" s="74"/>
      <c r="BC121" s="74"/>
      <c r="BD121" s="76"/>
      <c r="BE121" s="73">
        <v>1</v>
      </c>
      <c r="BF121" s="74">
        <v>4</v>
      </c>
      <c r="BG121" s="74"/>
      <c r="BH121" s="76">
        <f>+BE121*BF121+BG121</f>
        <v>4</v>
      </c>
      <c r="BI121" s="80"/>
      <c r="BJ121" s="80"/>
      <c r="BK121" s="80"/>
      <c r="BL121" s="80"/>
      <c r="BM121" s="80"/>
      <c r="BN121" s="80"/>
      <c r="BO121" s="80"/>
      <c r="BP121" s="80"/>
      <c r="BQ121" s="80"/>
      <c r="BR121" s="80"/>
      <c r="BS121" s="80"/>
      <c r="BT121" s="80"/>
      <c r="BU121" s="80"/>
      <c r="BV121" s="80"/>
      <c r="BW121" s="80"/>
      <c r="BX121" s="80"/>
      <c r="BY121" s="80"/>
      <c r="BZ121" s="80"/>
      <c r="CA121" s="80"/>
      <c r="CB121" s="81"/>
    </row>
    <row r="122" spans="1:80" s="82" customFormat="1" hidden="1" x14ac:dyDescent="0.25">
      <c r="A122" s="162">
        <v>32</v>
      </c>
      <c r="B122" s="157" t="s">
        <v>151</v>
      </c>
      <c r="C122" s="74"/>
      <c r="D122" s="163" t="e">
        <f>SUM(H122+L122+P122+T122+X122+AV122+AZ122+#REF!+BH122)</f>
        <v>#REF!</v>
      </c>
      <c r="E122" s="73"/>
      <c r="F122" s="74"/>
      <c r="G122" s="74"/>
      <c r="H122" s="211">
        <f t="shared" si="23"/>
        <v>0</v>
      </c>
      <c r="I122" s="107"/>
      <c r="J122" s="74"/>
      <c r="K122" s="74"/>
      <c r="L122" s="212">
        <f t="shared" si="21"/>
        <v>0</v>
      </c>
      <c r="M122" s="73"/>
      <c r="N122" s="74"/>
      <c r="O122" s="74"/>
      <c r="P122" s="76">
        <f t="shared" si="22"/>
        <v>0</v>
      </c>
      <c r="Q122" s="73"/>
      <c r="R122" s="74"/>
      <c r="S122" s="74"/>
      <c r="T122" s="211"/>
      <c r="U122" s="107"/>
      <c r="V122" s="74"/>
      <c r="W122" s="74"/>
      <c r="X122" s="212"/>
      <c r="Y122" s="77"/>
      <c r="Z122" s="77"/>
      <c r="AA122" s="77"/>
      <c r="AB122" s="77"/>
      <c r="AC122" s="77"/>
      <c r="AD122" s="77"/>
      <c r="AE122" s="77"/>
      <c r="AF122" s="77"/>
      <c r="AG122" s="77"/>
      <c r="AH122" s="77"/>
      <c r="AI122" s="77"/>
      <c r="AJ122" s="77"/>
      <c r="AK122" s="77"/>
      <c r="AL122" s="77"/>
      <c r="AM122" s="77"/>
      <c r="AN122" s="77"/>
      <c r="AO122" s="77"/>
      <c r="AP122" s="77"/>
      <c r="AQ122" s="77"/>
      <c r="AR122" s="77"/>
      <c r="AS122" s="73"/>
      <c r="AT122" s="74"/>
      <c r="AU122" s="74"/>
      <c r="AV122" s="211"/>
      <c r="AW122" s="107"/>
      <c r="AX122" s="74"/>
      <c r="AY122" s="74"/>
      <c r="AZ122" s="108"/>
      <c r="BA122" s="73"/>
      <c r="BB122" s="74"/>
      <c r="BC122" s="74"/>
      <c r="BD122" s="76"/>
      <c r="BE122" s="73">
        <v>1</v>
      </c>
      <c r="BF122" s="74">
        <v>4</v>
      </c>
      <c r="BG122" s="74"/>
      <c r="BH122" s="76">
        <f>+BE122*BF122+BG122</f>
        <v>4</v>
      </c>
      <c r="BI122" s="80"/>
      <c r="BJ122" s="80"/>
      <c r="BK122" s="80"/>
      <c r="BL122" s="80"/>
      <c r="BM122" s="80"/>
      <c r="BN122" s="80"/>
      <c r="BO122" s="80"/>
      <c r="BP122" s="80"/>
      <c r="BQ122" s="80"/>
      <c r="BR122" s="80"/>
      <c r="BS122" s="80"/>
      <c r="BT122" s="80"/>
      <c r="BU122" s="80"/>
      <c r="BV122" s="80"/>
      <c r="BW122" s="80"/>
      <c r="BX122" s="80"/>
      <c r="BY122" s="80"/>
      <c r="BZ122" s="80"/>
      <c r="CA122" s="80"/>
      <c r="CB122" s="81"/>
    </row>
    <row r="123" spans="1:80" s="80" customFormat="1" hidden="1" x14ac:dyDescent="0.25">
      <c r="A123" s="162">
        <v>32</v>
      </c>
      <c r="B123" s="157" t="s">
        <v>152</v>
      </c>
      <c r="C123" s="74"/>
      <c r="D123" s="163" t="e">
        <f>SUM(H123+L123+P123+T123+X123+AV123+AZ123+#REF!+BH123)</f>
        <v>#REF!</v>
      </c>
      <c r="E123" s="73"/>
      <c r="F123" s="74"/>
      <c r="G123" s="74"/>
      <c r="H123" s="211"/>
      <c r="I123" s="107"/>
      <c r="J123" s="74"/>
      <c r="K123" s="74"/>
      <c r="L123" s="212"/>
      <c r="M123" s="73"/>
      <c r="N123" s="74"/>
      <c r="O123" s="74"/>
      <c r="P123" s="76"/>
      <c r="Q123" s="73"/>
      <c r="R123" s="74"/>
      <c r="S123" s="74"/>
      <c r="T123" s="211"/>
      <c r="U123" s="107"/>
      <c r="V123" s="74"/>
      <c r="W123" s="74"/>
      <c r="X123" s="212"/>
      <c r="Y123" s="77"/>
      <c r="Z123" s="77"/>
      <c r="AA123" s="77"/>
      <c r="AB123" s="77"/>
      <c r="AC123" s="77"/>
      <c r="AD123" s="77"/>
      <c r="AE123" s="77"/>
      <c r="AF123" s="77"/>
      <c r="AG123" s="77"/>
      <c r="AH123" s="77"/>
      <c r="AI123" s="77"/>
      <c r="AJ123" s="77"/>
      <c r="AK123" s="77"/>
      <c r="AL123" s="77"/>
      <c r="AM123" s="77"/>
      <c r="AN123" s="77"/>
      <c r="AO123" s="77"/>
      <c r="AP123" s="77"/>
      <c r="AQ123" s="77"/>
      <c r="AR123" s="77"/>
      <c r="AS123" s="73"/>
      <c r="AT123" s="74"/>
      <c r="AU123" s="74"/>
      <c r="AV123" s="211"/>
      <c r="AW123" s="107"/>
      <c r="AX123" s="74"/>
      <c r="AY123" s="74"/>
      <c r="AZ123" s="108"/>
      <c r="BA123" s="73"/>
      <c r="BB123" s="74"/>
      <c r="BC123" s="74"/>
      <c r="BD123" s="76"/>
      <c r="BE123" s="73">
        <v>1</v>
      </c>
      <c r="BF123" s="74">
        <v>4</v>
      </c>
      <c r="BG123" s="74"/>
      <c r="BH123" s="76">
        <f>+BE123*BF123+BG123</f>
        <v>4</v>
      </c>
    </row>
    <row r="124" spans="1:80" s="80" customFormat="1" hidden="1" x14ac:dyDescent="0.25">
      <c r="A124" s="162">
        <v>32</v>
      </c>
      <c r="B124" s="157" t="s">
        <v>153</v>
      </c>
      <c r="C124" s="74"/>
      <c r="D124" s="163" t="e">
        <f>SUM(H124+L124+P124+T124+X124+AV124+AZ124+#REF!+BH124)</f>
        <v>#REF!</v>
      </c>
      <c r="E124" s="73"/>
      <c r="F124" s="74"/>
      <c r="G124" s="74"/>
      <c r="H124" s="211"/>
      <c r="I124" s="107"/>
      <c r="J124" s="74"/>
      <c r="K124" s="74"/>
      <c r="L124" s="212"/>
      <c r="M124" s="73"/>
      <c r="N124" s="74"/>
      <c r="O124" s="74"/>
      <c r="P124" s="76"/>
      <c r="Q124" s="73"/>
      <c r="R124" s="74"/>
      <c r="S124" s="74"/>
      <c r="T124" s="211"/>
      <c r="U124" s="107"/>
      <c r="V124" s="74"/>
      <c r="W124" s="74"/>
      <c r="X124" s="212"/>
      <c r="Y124" s="77"/>
      <c r="Z124" s="77"/>
      <c r="AA124" s="77"/>
      <c r="AB124" s="77"/>
      <c r="AC124" s="77"/>
      <c r="AD124" s="77"/>
      <c r="AE124" s="77"/>
      <c r="AF124" s="77"/>
      <c r="AG124" s="77"/>
      <c r="AH124" s="77"/>
      <c r="AI124" s="77"/>
      <c r="AJ124" s="77"/>
      <c r="AK124" s="77"/>
      <c r="AL124" s="77"/>
      <c r="AM124" s="77"/>
      <c r="AN124" s="77"/>
      <c r="AO124" s="77"/>
      <c r="AP124" s="77"/>
      <c r="AQ124" s="77"/>
      <c r="AR124" s="77"/>
      <c r="AS124" s="73"/>
      <c r="AT124" s="74"/>
      <c r="AU124" s="74"/>
      <c r="AV124" s="211"/>
      <c r="AW124" s="107"/>
      <c r="AX124" s="74"/>
      <c r="AY124" s="74"/>
      <c r="AZ124" s="108"/>
      <c r="BA124" s="73"/>
      <c r="BB124" s="74"/>
      <c r="BC124" s="74"/>
      <c r="BD124" s="76"/>
      <c r="BE124" s="73">
        <v>1</v>
      </c>
      <c r="BF124" s="74">
        <v>4</v>
      </c>
      <c r="BG124" s="74"/>
      <c r="BH124" s="76">
        <f>+BE124*BF124+BG124</f>
        <v>4</v>
      </c>
    </row>
    <row r="125" spans="1:80" s="82" customFormat="1" hidden="1" x14ac:dyDescent="0.25">
      <c r="A125" s="74">
        <v>12</v>
      </c>
      <c r="B125" s="145" t="s">
        <v>23</v>
      </c>
      <c r="C125" s="146"/>
      <c r="D125" s="129" t="e">
        <f>SUM(H125+L125+P125+T125+X125+AV125+AZ125+#REF!)</f>
        <v>#REF!</v>
      </c>
      <c r="E125" s="73"/>
      <c r="F125" s="74"/>
      <c r="G125" s="74"/>
      <c r="H125" s="211">
        <f t="shared" ref="H125:H131" si="24">E125*F125+G125</f>
        <v>0</v>
      </c>
      <c r="I125" s="107"/>
      <c r="J125" s="74"/>
      <c r="K125" s="74"/>
      <c r="L125" s="212">
        <f t="shared" ref="L125:L131" si="25">I125*J125+K125</f>
        <v>0</v>
      </c>
      <c r="M125" s="73"/>
      <c r="N125" s="74"/>
      <c r="O125" s="74"/>
      <c r="P125" s="76">
        <f t="shared" ref="P125:P131" si="26">M125*N125+O125</f>
        <v>0</v>
      </c>
      <c r="Q125" s="73"/>
      <c r="R125" s="74"/>
      <c r="S125" s="74"/>
      <c r="T125" s="211">
        <f t="shared" ref="T125:T131" si="27">Q125*R125+S125</f>
        <v>0</v>
      </c>
      <c r="U125" s="107"/>
      <c r="V125" s="74"/>
      <c r="W125" s="74"/>
      <c r="X125" s="212">
        <f t="shared" ref="X125:X131" si="28">U125*V125+W125</f>
        <v>0</v>
      </c>
      <c r="Y125" s="77"/>
      <c r="Z125" s="77"/>
      <c r="AA125" s="77"/>
      <c r="AB125" s="77"/>
      <c r="AC125" s="77"/>
      <c r="AD125" s="77"/>
      <c r="AE125" s="77"/>
      <c r="AF125" s="77"/>
      <c r="AG125" s="77"/>
      <c r="AH125" s="77"/>
      <c r="AI125" s="77"/>
      <c r="AJ125" s="77"/>
      <c r="AK125" s="77"/>
      <c r="AL125" s="77"/>
      <c r="AM125" s="77"/>
      <c r="AN125" s="77"/>
      <c r="AO125" s="77"/>
      <c r="AP125" s="77"/>
      <c r="AQ125" s="77"/>
      <c r="AR125" s="77"/>
      <c r="AS125" s="73"/>
      <c r="AT125" s="74"/>
      <c r="AU125" s="74"/>
      <c r="AV125" s="211">
        <f t="shared" ref="AV125:AV131" si="29">AS125*AT125+AU125</f>
        <v>0</v>
      </c>
      <c r="AW125" s="107"/>
      <c r="AX125" s="74"/>
      <c r="AY125" s="74"/>
      <c r="AZ125" s="108">
        <f t="shared" ref="AZ125:AZ131" si="30">AW125*AX125+AY125</f>
        <v>0</v>
      </c>
      <c r="BA125" s="73"/>
      <c r="BB125" s="74"/>
      <c r="BC125" s="74"/>
      <c r="BD125" s="76">
        <f t="shared" ref="BD125:BD131" si="31">BA125*BB125+BC125</f>
        <v>0</v>
      </c>
      <c r="BE125" s="73"/>
      <c r="BF125" s="74"/>
      <c r="BG125" s="74"/>
      <c r="BH125" s="76">
        <f t="shared" ref="BH125:BH131" si="32">BE125*BF125+BG125</f>
        <v>0</v>
      </c>
      <c r="BI125" s="80"/>
      <c r="BJ125" s="80"/>
      <c r="BK125" s="80"/>
      <c r="BL125" s="80"/>
      <c r="BM125" s="80"/>
      <c r="BN125" s="80"/>
      <c r="BO125" s="80"/>
      <c r="BP125" s="80"/>
      <c r="BQ125" s="80"/>
      <c r="BR125" s="80"/>
      <c r="BS125" s="80"/>
      <c r="BT125" s="80"/>
      <c r="BU125" s="80"/>
      <c r="BV125" s="80"/>
      <c r="BW125" s="80"/>
      <c r="BX125" s="80"/>
      <c r="BY125" s="80"/>
      <c r="BZ125" s="80"/>
      <c r="CA125" s="80"/>
      <c r="CB125" s="81"/>
    </row>
    <row r="126" spans="1:80" s="82" customFormat="1" hidden="1" x14ac:dyDescent="0.25">
      <c r="A126" s="74">
        <v>13</v>
      </c>
      <c r="B126" s="145" t="s">
        <v>47</v>
      </c>
      <c r="C126" s="146"/>
      <c r="D126" s="129" t="e">
        <f>SUM(H126+L126+P126+T126+X126+AV126+AZ126+#REF!)</f>
        <v>#REF!</v>
      </c>
      <c r="E126" s="73"/>
      <c r="F126" s="74"/>
      <c r="G126" s="74"/>
      <c r="H126" s="211">
        <f t="shared" si="24"/>
        <v>0</v>
      </c>
      <c r="I126" s="107"/>
      <c r="J126" s="74"/>
      <c r="K126" s="74"/>
      <c r="L126" s="212">
        <f t="shared" si="25"/>
        <v>0</v>
      </c>
      <c r="M126" s="73"/>
      <c r="N126" s="74"/>
      <c r="O126" s="74"/>
      <c r="P126" s="76">
        <f t="shared" si="26"/>
        <v>0</v>
      </c>
      <c r="Q126" s="73"/>
      <c r="R126" s="74"/>
      <c r="S126" s="74"/>
      <c r="T126" s="211">
        <f t="shared" si="27"/>
        <v>0</v>
      </c>
      <c r="U126" s="107"/>
      <c r="V126" s="74"/>
      <c r="W126" s="74"/>
      <c r="X126" s="212">
        <f t="shared" si="28"/>
        <v>0</v>
      </c>
      <c r="Y126" s="77"/>
      <c r="Z126" s="77"/>
      <c r="AA126" s="77"/>
      <c r="AB126" s="77"/>
      <c r="AC126" s="77"/>
      <c r="AD126" s="77"/>
      <c r="AE126" s="77"/>
      <c r="AF126" s="77"/>
      <c r="AG126" s="77"/>
      <c r="AH126" s="77"/>
      <c r="AI126" s="77"/>
      <c r="AJ126" s="77"/>
      <c r="AK126" s="77"/>
      <c r="AL126" s="77"/>
      <c r="AM126" s="77"/>
      <c r="AN126" s="77"/>
      <c r="AO126" s="77"/>
      <c r="AP126" s="77"/>
      <c r="AQ126" s="77"/>
      <c r="AR126" s="77"/>
      <c r="AS126" s="73"/>
      <c r="AT126" s="74"/>
      <c r="AU126" s="74"/>
      <c r="AV126" s="211">
        <f t="shared" si="29"/>
        <v>0</v>
      </c>
      <c r="AW126" s="107"/>
      <c r="AX126" s="74"/>
      <c r="AY126" s="74"/>
      <c r="AZ126" s="108">
        <f t="shared" si="30"/>
        <v>0</v>
      </c>
      <c r="BA126" s="73"/>
      <c r="BB126" s="74"/>
      <c r="BC126" s="74"/>
      <c r="BD126" s="76">
        <f t="shared" si="31"/>
        <v>0</v>
      </c>
      <c r="BE126" s="73"/>
      <c r="BF126" s="74"/>
      <c r="BG126" s="74"/>
      <c r="BH126" s="76">
        <f t="shared" si="32"/>
        <v>0</v>
      </c>
      <c r="BI126" s="80"/>
      <c r="BJ126" s="80"/>
      <c r="BK126" s="80"/>
      <c r="BL126" s="80"/>
      <c r="BM126" s="80"/>
      <c r="BN126" s="80"/>
      <c r="BO126" s="80"/>
      <c r="BP126" s="80"/>
      <c r="BQ126" s="80"/>
      <c r="BR126" s="80"/>
      <c r="BS126" s="80"/>
      <c r="BT126" s="80"/>
      <c r="BU126" s="80"/>
      <c r="BV126" s="80"/>
      <c r="BW126" s="80"/>
      <c r="BX126" s="80"/>
      <c r="BY126" s="80"/>
      <c r="BZ126" s="80"/>
      <c r="CA126" s="80"/>
      <c r="CB126" s="81"/>
    </row>
    <row r="127" spans="1:80" s="82" customFormat="1" hidden="1" x14ac:dyDescent="0.25">
      <c r="A127" s="74">
        <v>14</v>
      </c>
      <c r="B127" s="145" t="s">
        <v>64</v>
      </c>
      <c r="C127" s="147"/>
      <c r="D127" s="129" t="e">
        <f>SUM(H127+L127+P127+T127+X127+AV127+AZ127+#REF!)</f>
        <v>#REF!</v>
      </c>
      <c r="E127" s="73"/>
      <c r="F127" s="74"/>
      <c r="G127" s="74"/>
      <c r="H127" s="211">
        <f t="shared" si="24"/>
        <v>0</v>
      </c>
      <c r="I127" s="107"/>
      <c r="J127" s="74"/>
      <c r="K127" s="74"/>
      <c r="L127" s="212">
        <f t="shared" si="25"/>
        <v>0</v>
      </c>
      <c r="M127" s="73"/>
      <c r="N127" s="74"/>
      <c r="O127" s="74"/>
      <c r="P127" s="76">
        <f t="shared" si="26"/>
        <v>0</v>
      </c>
      <c r="Q127" s="73"/>
      <c r="R127" s="74"/>
      <c r="S127" s="74"/>
      <c r="T127" s="211">
        <f t="shared" si="27"/>
        <v>0</v>
      </c>
      <c r="U127" s="107"/>
      <c r="V127" s="74"/>
      <c r="W127" s="74"/>
      <c r="X127" s="212">
        <f t="shared" si="28"/>
        <v>0</v>
      </c>
      <c r="Y127" s="77"/>
      <c r="Z127" s="77"/>
      <c r="AA127" s="77"/>
      <c r="AB127" s="77"/>
      <c r="AC127" s="77"/>
      <c r="AD127" s="77"/>
      <c r="AE127" s="77"/>
      <c r="AF127" s="77"/>
      <c r="AG127" s="77"/>
      <c r="AH127" s="77"/>
      <c r="AI127" s="77"/>
      <c r="AJ127" s="77"/>
      <c r="AK127" s="77"/>
      <c r="AL127" s="77"/>
      <c r="AM127" s="77"/>
      <c r="AN127" s="77"/>
      <c r="AO127" s="77"/>
      <c r="AP127" s="77"/>
      <c r="AQ127" s="77"/>
      <c r="AR127" s="77"/>
      <c r="AS127" s="73"/>
      <c r="AT127" s="74"/>
      <c r="AU127" s="74"/>
      <c r="AV127" s="211">
        <f t="shared" si="29"/>
        <v>0</v>
      </c>
      <c r="AW127" s="107"/>
      <c r="AX127" s="74"/>
      <c r="AY127" s="74"/>
      <c r="AZ127" s="108">
        <f t="shared" si="30"/>
        <v>0</v>
      </c>
      <c r="BA127" s="73"/>
      <c r="BB127" s="74"/>
      <c r="BC127" s="74"/>
      <c r="BD127" s="76">
        <f t="shared" si="31"/>
        <v>0</v>
      </c>
      <c r="BE127" s="73"/>
      <c r="BF127" s="74"/>
      <c r="BG127" s="74"/>
      <c r="BH127" s="76">
        <f t="shared" si="32"/>
        <v>0</v>
      </c>
      <c r="BI127" s="80"/>
      <c r="BJ127" s="80"/>
      <c r="BK127" s="80"/>
      <c r="BL127" s="80"/>
      <c r="BM127" s="80"/>
      <c r="BN127" s="80"/>
      <c r="BO127" s="80"/>
      <c r="BP127" s="80"/>
      <c r="BQ127" s="80"/>
      <c r="BR127" s="80"/>
      <c r="BS127" s="80"/>
      <c r="BT127" s="80"/>
      <c r="BU127" s="80"/>
      <c r="BV127" s="80"/>
      <c r="BW127" s="80"/>
      <c r="BX127" s="80"/>
      <c r="BY127" s="80"/>
      <c r="BZ127" s="80"/>
      <c r="CA127" s="80"/>
      <c r="CB127" s="81"/>
    </row>
    <row r="128" spans="1:80" s="82" customFormat="1" hidden="1" x14ac:dyDescent="0.25">
      <c r="A128" s="74">
        <v>3</v>
      </c>
      <c r="B128" s="145" t="s">
        <v>26</v>
      </c>
      <c r="C128" s="147"/>
      <c r="D128" s="129" t="e">
        <f>SUM(H128+L128+P128+T128+X128+AV128+AZ128+#REF!)</f>
        <v>#REF!</v>
      </c>
      <c r="E128" s="73"/>
      <c r="F128" s="74"/>
      <c r="G128" s="74"/>
      <c r="H128" s="211">
        <f t="shared" si="24"/>
        <v>0</v>
      </c>
      <c r="I128" s="107"/>
      <c r="J128" s="74"/>
      <c r="K128" s="74"/>
      <c r="L128" s="212">
        <f t="shared" si="25"/>
        <v>0</v>
      </c>
      <c r="M128" s="73"/>
      <c r="N128" s="74"/>
      <c r="O128" s="74"/>
      <c r="P128" s="76">
        <f t="shared" si="26"/>
        <v>0</v>
      </c>
      <c r="Q128" s="73"/>
      <c r="R128" s="74"/>
      <c r="S128" s="74"/>
      <c r="T128" s="211">
        <f t="shared" si="27"/>
        <v>0</v>
      </c>
      <c r="U128" s="107"/>
      <c r="V128" s="74"/>
      <c r="W128" s="74"/>
      <c r="X128" s="212">
        <f t="shared" si="28"/>
        <v>0</v>
      </c>
      <c r="Y128" s="77"/>
      <c r="Z128" s="77"/>
      <c r="AA128" s="77"/>
      <c r="AB128" s="77"/>
      <c r="AC128" s="77"/>
      <c r="AD128" s="77"/>
      <c r="AE128" s="77"/>
      <c r="AF128" s="77"/>
      <c r="AG128" s="77"/>
      <c r="AH128" s="77"/>
      <c r="AI128" s="77"/>
      <c r="AJ128" s="77"/>
      <c r="AK128" s="77"/>
      <c r="AL128" s="77"/>
      <c r="AM128" s="77"/>
      <c r="AN128" s="77"/>
      <c r="AO128" s="77"/>
      <c r="AP128" s="77"/>
      <c r="AQ128" s="77"/>
      <c r="AR128" s="77"/>
      <c r="AS128" s="73"/>
      <c r="AT128" s="74"/>
      <c r="AU128" s="74"/>
      <c r="AV128" s="211">
        <f t="shared" si="29"/>
        <v>0</v>
      </c>
      <c r="AW128" s="107"/>
      <c r="AX128" s="74"/>
      <c r="AY128" s="74"/>
      <c r="AZ128" s="108">
        <f t="shared" si="30"/>
        <v>0</v>
      </c>
      <c r="BA128" s="73"/>
      <c r="BB128" s="74"/>
      <c r="BC128" s="74"/>
      <c r="BD128" s="76">
        <f t="shared" si="31"/>
        <v>0</v>
      </c>
      <c r="BE128" s="73"/>
      <c r="BF128" s="74"/>
      <c r="BG128" s="74"/>
      <c r="BH128" s="76">
        <f t="shared" si="32"/>
        <v>0</v>
      </c>
      <c r="BI128" s="80"/>
      <c r="BJ128" s="80"/>
      <c r="BK128" s="80"/>
      <c r="BL128" s="80"/>
      <c r="BM128" s="80"/>
      <c r="BN128" s="80"/>
      <c r="BO128" s="80"/>
      <c r="BP128" s="80"/>
      <c r="BQ128" s="80"/>
      <c r="BR128" s="80"/>
      <c r="BS128" s="80"/>
      <c r="BT128" s="80"/>
      <c r="BU128" s="80"/>
      <c r="BV128" s="80"/>
      <c r="BW128" s="80"/>
      <c r="BX128" s="80"/>
      <c r="BY128" s="80"/>
      <c r="BZ128" s="80"/>
      <c r="CA128" s="80"/>
      <c r="CB128" s="81"/>
    </row>
    <row r="129" spans="1:86" s="82" customFormat="1" hidden="1" x14ac:dyDescent="0.25">
      <c r="A129" s="74">
        <v>7</v>
      </c>
      <c r="B129" s="145" t="s">
        <v>51</v>
      </c>
      <c r="C129" s="146"/>
      <c r="D129" s="129" t="e">
        <f>SUM(H129+L129+P129+T129+X129+AV129+AZ129+#REF!)</f>
        <v>#REF!</v>
      </c>
      <c r="E129" s="73"/>
      <c r="F129" s="74"/>
      <c r="G129" s="74"/>
      <c r="H129" s="211">
        <f t="shared" si="24"/>
        <v>0</v>
      </c>
      <c r="I129" s="107"/>
      <c r="J129" s="74"/>
      <c r="K129" s="74"/>
      <c r="L129" s="212">
        <f t="shared" si="25"/>
        <v>0</v>
      </c>
      <c r="M129" s="73"/>
      <c r="N129" s="74"/>
      <c r="O129" s="74"/>
      <c r="P129" s="76">
        <f t="shared" si="26"/>
        <v>0</v>
      </c>
      <c r="Q129" s="73"/>
      <c r="R129" s="74"/>
      <c r="S129" s="74"/>
      <c r="T129" s="211">
        <f t="shared" si="27"/>
        <v>0</v>
      </c>
      <c r="U129" s="107"/>
      <c r="V129" s="74"/>
      <c r="W129" s="74"/>
      <c r="X129" s="212">
        <f t="shared" si="28"/>
        <v>0</v>
      </c>
      <c r="Y129" s="77"/>
      <c r="Z129" s="77"/>
      <c r="AA129" s="77"/>
      <c r="AB129" s="77"/>
      <c r="AC129" s="77"/>
      <c r="AD129" s="77"/>
      <c r="AE129" s="77"/>
      <c r="AF129" s="77"/>
      <c r="AG129" s="77"/>
      <c r="AH129" s="77"/>
      <c r="AI129" s="77"/>
      <c r="AJ129" s="77"/>
      <c r="AK129" s="77"/>
      <c r="AL129" s="77"/>
      <c r="AM129" s="77"/>
      <c r="AN129" s="77"/>
      <c r="AO129" s="77"/>
      <c r="AP129" s="77"/>
      <c r="AQ129" s="77"/>
      <c r="AR129" s="77"/>
      <c r="AS129" s="73"/>
      <c r="AT129" s="74"/>
      <c r="AU129" s="74"/>
      <c r="AV129" s="211">
        <f t="shared" si="29"/>
        <v>0</v>
      </c>
      <c r="AW129" s="107"/>
      <c r="AX129" s="74"/>
      <c r="AY129" s="74"/>
      <c r="AZ129" s="108">
        <f t="shared" si="30"/>
        <v>0</v>
      </c>
      <c r="BA129" s="73"/>
      <c r="BB129" s="74"/>
      <c r="BC129" s="74"/>
      <c r="BD129" s="76">
        <f t="shared" si="31"/>
        <v>0</v>
      </c>
      <c r="BE129" s="73"/>
      <c r="BF129" s="74"/>
      <c r="BG129" s="74"/>
      <c r="BH129" s="76">
        <f t="shared" si="32"/>
        <v>0</v>
      </c>
      <c r="BI129" s="80"/>
      <c r="BJ129" s="80"/>
      <c r="BK129" s="80"/>
      <c r="BL129" s="80"/>
      <c r="BM129" s="80"/>
      <c r="BN129" s="80"/>
      <c r="BO129" s="80"/>
      <c r="BP129" s="80"/>
      <c r="BQ129" s="80"/>
      <c r="BR129" s="80"/>
      <c r="BS129" s="80"/>
      <c r="BT129" s="80"/>
      <c r="BU129" s="80"/>
      <c r="BV129" s="80"/>
      <c r="BW129" s="80"/>
      <c r="BX129" s="80"/>
      <c r="BY129" s="80"/>
      <c r="BZ129" s="80"/>
      <c r="CA129" s="80"/>
      <c r="CB129" s="81"/>
    </row>
    <row r="130" spans="1:86" s="82" customFormat="1" hidden="1" x14ac:dyDescent="0.25">
      <c r="A130" s="74">
        <v>17</v>
      </c>
      <c r="B130" s="145" t="s">
        <v>48</v>
      </c>
      <c r="C130" s="146"/>
      <c r="D130" s="129" t="e">
        <f>SUM(H130+L130+P130+T130+X130+AV130+AZ130+#REF!)</f>
        <v>#REF!</v>
      </c>
      <c r="E130" s="73"/>
      <c r="F130" s="74"/>
      <c r="G130" s="74"/>
      <c r="H130" s="211">
        <f t="shared" si="24"/>
        <v>0</v>
      </c>
      <c r="I130" s="107"/>
      <c r="J130" s="74"/>
      <c r="K130" s="74"/>
      <c r="L130" s="212">
        <f t="shared" si="25"/>
        <v>0</v>
      </c>
      <c r="M130" s="73"/>
      <c r="N130" s="74"/>
      <c r="O130" s="74"/>
      <c r="P130" s="76">
        <f t="shared" si="26"/>
        <v>0</v>
      </c>
      <c r="Q130" s="73"/>
      <c r="R130" s="74"/>
      <c r="S130" s="74"/>
      <c r="T130" s="211">
        <f t="shared" si="27"/>
        <v>0</v>
      </c>
      <c r="U130" s="107"/>
      <c r="V130" s="74"/>
      <c r="W130" s="74"/>
      <c r="X130" s="212">
        <f t="shared" si="28"/>
        <v>0</v>
      </c>
      <c r="Y130" s="77"/>
      <c r="Z130" s="77"/>
      <c r="AA130" s="77"/>
      <c r="AB130" s="77"/>
      <c r="AC130" s="77"/>
      <c r="AD130" s="77"/>
      <c r="AE130" s="77"/>
      <c r="AF130" s="77"/>
      <c r="AG130" s="77"/>
      <c r="AH130" s="77"/>
      <c r="AI130" s="77"/>
      <c r="AJ130" s="77"/>
      <c r="AK130" s="77"/>
      <c r="AL130" s="77"/>
      <c r="AM130" s="77"/>
      <c r="AN130" s="77"/>
      <c r="AO130" s="77"/>
      <c r="AP130" s="77"/>
      <c r="AQ130" s="77"/>
      <c r="AR130" s="77"/>
      <c r="AS130" s="73"/>
      <c r="AT130" s="74"/>
      <c r="AU130" s="74"/>
      <c r="AV130" s="211">
        <f t="shared" si="29"/>
        <v>0</v>
      </c>
      <c r="AW130" s="107"/>
      <c r="AX130" s="74"/>
      <c r="AY130" s="74"/>
      <c r="AZ130" s="108">
        <f t="shared" si="30"/>
        <v>0</v>
      </c>
      <c r="BA130" s="73"/>
      <c r="BB130" s="74"/>
      <c r="BC130" s="74"/>
      <c r="BD130" s="76">
        <f t="shared" si="31"/>
        <v>0</v>
      </c>
      <c r="BE130" s="73"/>
      <c r="BF130" s="74"/>
      <c r="BG130" s="74"/>
      <c r="BH130" s="76">
        <f t="shared" si="32"/>
        <v>0</v>
      </c>
      <c r="BI130" s="80"/>
      <c r="BJ130" s="80"/>
      <c r="BK130" s="80"/>
      <c r="BL130" s="80"/>
      <c r="BM130" s="80"/>
      <c r="BN130" s="80"/>
      <c r="BO130" s="80"/>
      <c r="BP130" s="80"/>
      <c r="BQ130" s="80"/>
      <c r="BR130" s="80"/>
      <c r="BS130" s="80"/>
      <c r="BT130" s="80"/>
      <c r="BU130" s="80"/>
      <c r="BV130" s="80"/>
      <c r="BW130" s="80"/>
      <c r="BX130" s="80"/>
      <c r="BY130" s="80"/>
      <c r="BZ130" s="80"/>
      <c r="CA130" s="80"/>
      <c r="CB130" s="81"/>
    </row>
    <row r="131" spans="1:86" s="80" customFormat="1" hidden="1" x14ac:dyDescent="0.25">
      <c r="A131" s="74">
        <v>18</v>
      </c>
      <c r="B131" s="145" t="s">
        <v>76</v>
      </c>
      <c r="C131" s="74">
        <v>2008</v>
      </c>
      <c r="D131" s="129" t="e">
        <f>SUM(H131+L131+P131+T131+X131+AV131+AZ131+#REF!)</f>
        <v>#REF!</v>
      </c>
      <c r="E131" s="73"/>
      <c r="F131" s="74"/>
      <c r="G131" s="74"/>
      <c r="H131" s="211">
        <f t="shared" si="24"/>
        <v>0</v>
      </c>
      <c r="I131" s="107"/>
      <c r="J131" s="74"/>
      <c r="K131" s="74"/>
      <c r="L131" s="212">
        <f t="shared" si="25"/>
        <v>0</v>
      </c>
      <c r="M131" s="73"/>
      <c r="N131" s="74"/>
      <c r="O131" s="74"/>
      <c r="P131" s="76">
        <f t="shared" si="26"/>
        <v>0</v>
      </c>
      <c r="Q131" s="73"/>
      <c r="R131" s="74"/>
      <c r="S131" s="74"/>
      <c r="T131" s="211">
        <f t="shared" si="27"/>
        <v>0</v>
      </c>
      <c r="U131" s="107"/>
      <c r="V131" s="74"/>
      <c r="W131" s="74"/>
      <c r="X131" s="212">
        <f t="shared" si="28"/>
        <v>0</v>
      </c>
      <c r="Y131" s="77"/>
      <c r="Z131" s="77"/>
      <c r="AA131" s="77"/>
      <c r="AB131" s="77"/>
      <c r="AC131" s="77"/>
      <c r="AD131" s="77"/>
      <c r="AE131" s="77"/>
      <c r="AF131" s="77"/>
      <c r="AG131" s="77"/>
      <c r="AH131" s="77"/>
      <c r="AI131" s="77"/>
      <c r="AJ131" s="77"/>
      <c r="AK131" s="77"/>
      <c r="AL131" s="77"/>
      <c r="AM131" s="77"/>
      <c r="AN131" s="77"/>
      <c r="AO131" s="77"/>
      <c r="AP131" s="77"/>
      <c r="AQ131" s="77"/>
      <c r="AR131" s="77"/>
      <c r="AS131" s="73"/>
      <c r="AT131" s="74"/>
      <c r="AU131" s="74"/>
      <c r="AV131" s="211">
        <f t="shared" si="29"/>
        <v>0</v>
      </c>
      <c r="AW131" s="107"/>
      <c r="AX131" s="74"/>
      <c r="AY131" s="74"/>
      <c r="AZ131" s="108">
        <f t="shared" si="30"/>
        <v>0</v>
      </c>
      <c r="BA131" s="73"/>
      <c r="BB131" s="74"/>
      <c r="BC131" s="74"/>
      <c r="BD131" s="76">
        <f t="shared" si="31"/>
        <v>0</v>
      </c>
      <c r="BE131" s="73"/>
      <c r="BF131" s="74"/>
      <c r="BG131" s="74"/>
      <c r="BH131" s="76">
        <f t="shared" si="32"/>
        <v>0</v>
      </c>
    </row>
    <row r="132" spans="1:86" s="80" customFormat="1" hidden="1" x14ac:dyDescent="0.25">
      <c r="A132" s="74">
        <v>20</v>
      </c>
      <c r="B132" s="145" t="s">
        <v>49</v>
      </c>
      <c r="C132" s="146"/>
      <c r="D132" s="129" t="e">
        <f>SUM(H132+L132+P132+T132+X132+AV132+AZ132+#REF!)</f>
        <v>#REF!</v>
      </c>
      <c r="E132" s="73"/>
      <c r="F132" s="74"/>
      <c r="G132" s="74"/>
      <c r="H132" s="211">
        <f t="shared" ref="H132:H138" si="33">E132*F132+G132</f>
        <v>0</v>
      </c>
      <c r="I132" s="107"/>
      <c r="J132" s="74"/>
      <c r="K132" s="74"/>
      <c r="L132" s="212">
        <f t="shared" ref="L132:L138" si="34">I132*J132+K132</f>
        <v>0</v>
      </c>
      <c r="M132" s="73"/>
      <c r="N132" s="74"/>
      <c r="O132" s="74"/>
      <c r="P132" s="76">
        <f t="shared" ref="P132:P138" si="35">M132*N132+O132</f>
        <v>0</v>
      </c>
      <c r="Q132" s="73"/>
      <c r="R132" s="74"/>
      <c r="S132" s="74"/>
      <c r="T132" s="211">
        <f t="shared" ref="T132:T138" si="36">Q132*R132+S132</f>
        <v>0</v>
      </c>
      <c r="U132" s="107"/>
      <c r="V132" s="74"/>
      <c r="W132" s="74"/>
      <c r="X132" s="212">
        <f t="shared" ref="X132:X138" si="37">U132*V132+W132</f>
        <v>0</v>
      </c>
      <c r="Y132" s="77"/>
      <c r="Z132" s="77"/>
      <c r="AA132" s="77"/>
      <c r="AB132" s="77"/>
      <c r="AC132" s="77"/>
      <c r="AD132" s="77"/>
      <c r="AE132" s="77"/>
      <c r="AF132" s="77"/>
      <c r="AG132" s="77"/>
      <c r="AH132" s="77"/>
      <c r="AI132" s="77"/>
      <c r="AJ132" s="77"/>
      <c r="AK132" s="77"/>
      <c r="AL132" s="77"/>
      <c r="AM132" s="77"/>
      <c r="AN132" s="77"/>
      <c r="AO132" s="77"/>
      <c r="AP132" s="77"/>
      <c r="AQ132" s="77"/>
      <c r="AR132" s="77"/>
      <c r="AS132" s="73"/>
      <c r="AT132" s="74"/>
      <c r="AU132" s="74"/>
      <c r="AV132" s="211">
        <f t="shared" ref="AV132:AV138" si="38">AS132*AT132+AU132</f>
        <v>0</v>
      </c>
      <c r="AW132" s="107"/>
      <c r="AX132" s="74"/>
      <c r="AY132" s="74"/>
      <c r="AZ132" s="108">
        <f t="shared" ref="AZ132:AZ138" si="39">AW132*AX132+AY132</f>
        <v>0</v>
      </c>
      <c r="BA132" s="73"/>
      <c r="BB132" s="74"/>
      <c r="BC132" s="74"/>
      <c r="BD132" s="76">
        <f t="shared" ref="BD132:BD138" si="40">BA132*BB132+BC132</f>
        <v>0</v>
      </c>
      <c r="BE132" s="73"/>
      <c r="BF132" s="74"/>
      <c r="BG132" s="74"/>
      <c r="BH132" s="76">
        <f t="shared" ref="BH132:BH138" si="41">BE132*BF132+BG132</f>
        <v>0</v>
      </c>
    </row>
    <row r="133" spans="1:86" s="80" customFormat="1" hidden="1" x14ac:dyDescent="0.25">
      <c r="A133" s="74">
        <v>21</v>
      </c>
      <c r="B133" s="145" t="s">
        <v>60</v>
      </c>
      <c r="C133" s="147"/>
      <c r="D133" s="129" t="e">
        <f>SUM(H133+L133+P133+T133+X133+AV133+AZ133+#REF!)</f>
        <v>#REF!</v>
      </c>
      <c r="E133" s="73"/>
      <c r="F133" s="74"/>
      <c r="G133" s="74"/>
      <c r="H133" s="211">
        <f t="shared" si="33"/>
        <v>0</v>
      </c>
      <c r="I133" s="107"/>
      <c r="J133" s="74"/>
      <c r="K133" s="74"/>
      <c r="L133" s="212">
        <f t="shared" si="34"/>
        <v>0</v>
      </c>
      <c r="M133" s="73"/>
      <c r="N133" s="74"/>
      <c r="O133" s="74"/>
      <c r="P133" s="76">
        <f t="shared" si="35"/>
        <v>0</v>
      </c>
      <c r="Q133" s="73"/>
      <c r="R133" s="74"/>
      <c r="S133" s="74"/>
      <c r="T133" s="211">
        <f t="shared" si="36"/>
        <v>0</v>
      </c>
      <c r="U133" s="107"/>
      <c r="V133" s="74"/>
      <c r="W133" s="74"/>
      <c r="X133" s="212">
        <f t="shared" si="37"/>
        <v>0</v>
      </c>
      <c r="Y133" s="77"/>
      <c r="Z133" s="77"/>
      <c r="AA133" s="77"/>
      <c r="AB133" s="77"/>
      <c r="AC133" s="77"/>
      <c r="AD133" s="77"/>
      <c r="AE133" s="77"/>
      <c r="AF133" s="77"/>
      <c r="AG133" s="77"/>
      <c r="AH133" s="77"/>
      <c r="AI133" s="77"/>
      <c r="AJ133" s="77"/>
      <c r="AK133" s="77"/>
      <c r="AL133" s="77"/>
      <c r="AM133" s="77"/>
      <c r="AN133" s="77"/>
      <c r="AO133" s="77"/>
      <c r="AP133" s="77"/>
      <c r="AQ133" s="77"/>
      <c r="AR133" s="77"/>
      <c r="AS133" s="73"/>
      <c r="AT133" s="74"/>
      <c r="AU133" s="74"/>
      <c r="AV133" s="211">
        <f t="shared" si="38"/>
        <v>0</v>
      </c>
      <c r="AW133" s="107"/>
      <c r="AX133" s="74"/>
      <c r="AY133" s="74"/>
      <c r="AZ133" s="108">
        <f t="shared" si="39"/>
        <v>0</v>
      </c>
      <c r="BA133" s="73"/>
      <c r="BB133" s="74"/>
      <c r="BC133" s="74"/>
      <c r="BD133" s="76">
        <f t="shared" si="40"/>
        <v>0</v>
      </c>
      <c r="BE133" s="73"/>
      <c r="BF133" s="74"/>
      <c r="BG133" s="74"/>
      <c r="BH133" s="76">
        <f t="shared" si="41"/>
        <v>0</v>
      </c>
    </row>
    <row r="134" spans="1:86" s="82" customFormat="1" hidden="1" x14ac:dyDescent="0.25">
      <c r="A134" s="74">
        <v>24</v>
      </c>
      <c r="B134" s="145" t="s">
        <v>57</v>
      </c>
      <c r="C134" s="74"/>
      <c r="D134" s="129" t="e">
        <f>SUM(H134+L134+P134+T134+X134+AV134+AZ134+#REF!)</f>
        <v>#REF!</v>
      </c>
      <c r="E134" s="73"/>
      <c r="F134" s="74"/>
      <c r="G134" s="74"/>
      <c r="H134" s="211">
        <f t="shared" si="33"/>
        <v>0</v>
      </c>
      <c r="I134" s="107"/>
      <c r="J134" s="74"/>
      <c r="K134" s="74"/>
      <c r="L134" s="212">
        <f t="shared" si="34"/>
        <v>0</v>
      </c>
      <c r="M134" s="73"/>
      <c r="N134" s="74"/>
      <c r="O134" s="74"/>
      <c r="P134" s="76">
        <f t="shared" si="35"/>
        <v>0</v>
      </c>
      <c r="Q134" s="73"/>
      <c r="R134" s="74"/>
      <c r="S134" s="74"/>
      <c r="T134" s="211">
        <f t="shared" si="36"/>
        <v>0</v>
      </c>
      <c r="U134" s="107"/>
      <c r="V134" s="74"/>
      <c r="W134" s="74"/>
      <c r="X134" s="212">
        <f t="shared" si="37"/>
        <v>0</v>
      </c>
      <c r="Y134" s="77"/>
      <c r="Z134" s="77"/>
      <c r="AA134" s="77"/>
      <c r="AB134" s="77"/>
      <c r="AC134" s="77"/>
      <c r="AD134" s="77"/>
      <c r="AE134" s="77"/>
      <c r="AF134" s="77"/>
      <c r="AG134" s="77"/>
      <c r="AH134" s="77"/>
      <c r="AI134" s="77"/>
      <c r="AJ134" s="77"/>
      <c r="AK134" s="77"/>
      <c r="AL134" s="77"/>
      <c r="AM134" s="77"/>
      <c r="AN134" s="77"/>
      <c r="AO134" s="77"/>
      <c r="AP134" s="77"/>
      <c r="AQ134" s="77"/>
      <c r="AR134" s="77"/>
      <c r="AS134" s="73"/>
      <c r="AT134" s="74"/>
      <c r="AU134" s="74"/>
      <c r="AV134" s="211">
        <f t="shared" si="38"/>
        <v>0</v>
      </c>
      <c r="AW134" s="107"/>
      <c r="AX134" s="74"/>
      <c r="AY134" s="74"/>
      <c r="AZ134" s="108">
        <f t="shared" si="39"/>
        <v>0</v>
      </c>
      <c r="BA134" s="73"/>
      <c r="BB134" s="74"/>
      <c r="BC134" s="74"/>
      <c r="BD134" s="76">
        <f t="shared" si="40"/>
        <v>0</v>
      </c>
      <c r="BE134" s="73"/>
      <c r="BF134" s="74"/>
      <c r="BG134" s="74"/>
      <c r="BH134" s="76">
        <f t="shared" si="41"/>
        <v>0</v>
      </c>
      <c r="BI134" s="80"/>
      <c r="BJ134" s="80"/>
      <c r="BK134" s="80"/>
      <c r="BL134" s="80"/>
      <c r="BM134" s="80"/>
      <c r="BN134" s="80"/>
      <c r="BO134" s="80"/>
      <c r="BP134" s="80"/>
      <c r="BQ134" s="80"/>
      <c r="BR134" s="80"/>
      <c r="BS134" s="80"/>
      <c r="BT134" s="80"/>
      <c r="BU134" s="80"/>
      <c r="BV134" s="80"/>
      <c r="BW134" s="80"/>
      <c r="BX134" s="80"/>
      <c r="BY134" s="80"/>
      <c r="BZ134" s="80"/>
      <c r="CA134" s="80"/>
      <c r="CB134" s="80"/>
      <c r="CC134" s="80"/>
      <c r="CD134" s="80"/>
      <c r="CE134" s="80"/>
      <c r="CF134" s="80"/>
      <c r="CG134" s="80"/>
      <c r="CH134" s="81"/>
    </row>
    <row r="135" spans="1:86" s="82" customFormat="1" ht="16.5" hidden="1" thickBot="1" x14ac:dyDescent="0.3">
      <c r="A135" s="71">
        <v>27</v>
      </c>
      <c r="B135" s="138" t="s">
        <v>65</v>
      </c>
      <c r="C135" s="139"/>
      <c r="D135" s="137" t="e">
        <f>SUM(H135+L135+P135+T135+X135+AV135+AZ135+#REF!)</f>
        <v>#REF!</v>
      </c>
      <c r="E135" s="140"/>
      <c r="F135" s="141"/>
      <c r="G135" s="141"/>
      <c r="H135" s="215">
        <f t="shared" si="33"/>
        <v>0</v>
      </c>
      <c r="I135" s="140"/>
      <c r="J135" s="141"/>
      <c r="K135" s="141"/>
      <c r="L135" s="215">
        <f t="shared" si="34"/>
        <v>0</v>
      </c>
      <c r="M135" s="140"/>
      <c r="N135" s="141"/>
      <c r="O135" s="141"/>
      <c r="P135" s="75">
        <f t="shared" si="35"/>
        <v>0</v>
      </c>
      <c r="Q135" s="140"/>
      <c r="R135" s="141"/>
      <c r="S135" s="141"/>
      <c r="T135" s="215">
        <f t="shared" si="36"/>
        <v>0</v>
      </c>
      <c r="U135" s="140"/>
      <c r="V135" s="141"/>
      <c r="W135" s="141"/>
      <c r="X135" s="215">
        <f t="shared" si="37"/>
        <v>0</v>
      </c>
      <c r="Y135" s="131"/>
      <c r="Z135" s="131"/>
      <c r="AA135" s="131"/>
      <c r="AB135" s="131"/>
      <c r="AC135" s="131"/>
      <c r="AD135" s="131"/>
      <c r="AE135" s="131"/>
      <c r="AF135" s="131"/>
      <c r="AG135" s="131"/>
      <c r="AH135" s="131"/>
      <c r="AI135" s="131"/>
      <c r="AJ135" s="131"/>
      <c r="AK135" s="131"/>
      <c r="AL135" s="131"/>
      <c r="AM135" s="131"/>
      <c r="AN135" s="131"/>
      <c r="AO135" s="131"/>
      <c r="AP135" s="131"/>
      <c r="AQ135" s="131"/>
      <c r="AR135" s="131"/>
      <c r="AS135" s="140"/>
      <c r="AT135" s="141"/>
      <c r="AU135" s="141"/>
      <c r="AV135" s="215">
        <f t="shared" si="38"/>
        <v>0</v>
      </c>
      <c r="AW135" s="142"/>
      <c r="AX135" s="141"/>
      <c r="AY135" s="141"/>
      <c r="AZ135" s="143">
        <f t="shared" si="39"/>
        <v>0</v>
      </c>
      <c r="BA135" s="142"/>
      <c r="BB135" s="141"/>
      <c r="BC135" s="141"/>
      <c r="BD135" s="143">
        <f t="shared" si="40"/>
        <v>0</v>
      </c>
      <c r="BE135" s="142"/>
      <c r="BF135" s="141"/>
      <c r="BG135" s="141"/>
      <c r="BH135" s="143">
        <f t="shared" si="41"/>
        <v>0</v>
      </c>
      <c r="BI135" s="80"/>
      <c r="BJ135" s="80"/>
      <c r="BK135" s="80"/>
      <c r="BL135" s="80"/>
      <c r="BM135" s="80"/>
      <c r="BN135" s="80"/>
      <c r="BO135" s="80"/>
      <c r="BP135" s="80"/>
      <c r="BQ135" s="80"/>
      <c r="BR135" s="80"/>
      <c r="BS135" s="80"/>
      <c r="BT135" s="80"/>
      <c r="BU135" s="80"/>
      <c r="BV135" s="80"/>
      <c r="BW135" s="80"/>
      <c r="BX135" s="80"/>
      <c r="BY135" s="80"/>
      <c r="BZ135" s="80"/>
      <c r="CA135" s="80"/>
      <c r="CB135" s="80"/>
      <c r="CC135" s="80"/>
      <c r="CD135" s="80"/>
      <c r="CE135" s="80"/>
      <c r="CF135" s="80"/>
      <c r="CG135" s="80"/>
      <c r="CH135" s="81"/>
    </row>
    <row r="136" spans="1:86" s="82" customFormat="1" ht="16.5" hidden="1" thickBot="1" x14ac:dyDescent="0.3">
      <c r="A136" s="71">
        <v>29</v>
      </c>
      <c r="B136" s="72" t="s">
        <v>92</v>
      </c>
      <c r="C136" s="90"/>
      <c r="D136" s="51" t="e">
        <f>SUM(H136+L136+P136+T136+X136+AV136+AZ136+#REF!)</f>
        <v>#REF!</v>
      </c>
      <c r="E136" s="86"/>
      <c r="F136" s="87"/>
      <c r="G136" s="87"/>
      <c r="H136" s="215">
        <f t="shared" si="33"/>
        <v>0</v>
      </c>
      <c r="I136" s="86"/>
      <c r="J136" s="87"/>
      <c r="K136" s="87"/>
      <c r="L136" s="211">
        <f t="shared" si="34"/>
        <v>0</v>
      </c>
      <c r="M136" s="86"/>
      <c r="N136" s="87"/>
      <c r="O136" s="87"/>
      <c r="P136" s="76">
        <f t="shared" si="35"/>
        <v>0</v>
      </c>
      <c r="Q136" s="86"/>
      <c r="R136" s="87"/>
      <c r="S136" s="87"/>
      <c r="T136" s="211">
        <f t="shared" si="36"/>
        <v>0</v>
      </c>
      <c r="U136" s="86"/>
      <c r="V136" s="87"/>
      <c r="W136" s="87"/>
      <c r="X136" s="211">
        <f t="shared" si="37"/>
        <v>0</v>
      </c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  <c r="AP136" s="88"/>
      <c r="AQ136" s="88"/>
      <c r="AR136" s="88"/>
      <c r="AS136" s="86"/>
      <c r="AT136" s="87"/>
      <c r="AU136" s="87"/>
      <c r="AV136" s="211">
        <f t="shared" si="38"/>
        <v>0</v>
      </c>
      <c r="AW136" s="89"/>
      <c r="AX136" s="87"/>
      <c r="AY136" s="87"/>
      <c r="AZ136" s="79">
        <f t="shared" si="39"/>
        <v>0</v>
      </c>
      <c r="BA136" s="89"/>
      <c r="BB136" s="87"/>
      <c r="BC136" s="87"/>
      <c r="BD136" s="79">
        <f t="shared" si="40"/>
        <v>0</v>
      </c>
      <c r="BE136" s="89"/>
      <c r="BF136" s="87"/>
      <c r="BG136" s="87"/>
      <c r="BH136" s="79">
        <f t="shared" si="41"/>
        <v>0</v>
      </c>
      <c r="BI136" s="80"/>
      <c r="BJ136" s="80"/>
      <c r="BK136" s="80"/>
      <c r="BL136" s="80"/>
      <c r="BM136" s="80"/>
      <c r="BN136" s="80"/>
      <c r="BO136" s="80"/>
      <c r="BP136" s="80"/>
      <c r="BQ136" s="80"/>
      <c r="BR136" s="80"/>
      <c r="BS136" s="80"/>
      <c r="BT136" s="80"/>
      <c r="BU136" s="80"/>
      <c r="BV136" s="80"/>
      <c r="BW136" s="80"/>
      <c r="BX136" s="80"/>
      <c r="BY136" s="80"/>
      <c r="BZ136" s="80"/>
      <c r="CA136" s="80"/>
      <c r="CB136" s="80"/>
      <c r="CC136" s="80"/>
      <c r="CD136" s="80"/>
      <c r="CE136" s="80"/>
      <c r="CF136" s="80"/>
      <c r="CG136" s="80"/>
      <c r="CH136" s="81"/>
    </row>
    <row r="137" spans="1:86" s="82" customFormat="1" ht="16.5" hidden="1" thickBot="1" x14ac:dyDescent="0.3">
      <c r="A137" s="71">
        <v>31</v>
      </c>
      <c r="B137" s="72" t="s">
        <v>24</v>
      </c>
      <c r="C137" s="90"/>
      <c r="D137" s="51" t="e">
        <f>SUM(H137+L137+P137+T137+X137+AV137+AZ137+#REF!)</f>
        <v>#REF!</v>
      </c>
      <c r="E137" s="86"/>
      <c r="F137" s="87"/>
      <c r="G137" s="87"/>
      <c r="H137" s="215">
        <f t="shared" si="33"/>
        <v>0</v>
      </c>
      <c r="I137" s="86"/>
      <c r="J137" s="87"/>
      <c r="K137" s="87"/>
      <c r="L137" s="211">
        <f t="shared" si="34"/>
        <v>0</v>
      </c>
      <c r="M137" s="86"/>
      <c r="N137" s="87"/>
      <c r="O137" s="87"/>
      <c r="P137" s="76">
        <f t="shared" si="35"/>
        <v>0</v>
      </c>
      <c r="Q137" s="86"/>
      <c r="R137" s="87"/>
      <c r="S137" s="87"/>
      <c r="T137" s="211">
        <f t="shared" si="36"/>
        <v>0</v>
      </c>
      <c r="U137" s="86"/>
      <c r="V137" s="87"/>
      <c r="W137" s="87"/>
      <c r="X137" s="211">
        <f t="shared" si="37"/>
        <v>0</v>
      </c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  <c r="AP137" s="88"/>
      <c r="AQ137" s="88"/>
      <c r="AR137" s="88"/>
      <c r="AS137" s="86"/>
      <c r="AT137" s="87"/>
      <c r="AU137" s="87"/>
      <c r="AV137" s="211">
        <f t="shared" si="38"/>
        <v>0</v>
      </c>
      <c r="AW137" s="89"/>
      <c r="AX137" s="87"/>
      <c r="AY137" s="87"/>
      <c r="AZ137" s="79">
        <f t="shared" si="39"/>
        <v>0</v>
      </c>
      <c r="BA137" s="89"/>
      <c r="BB137" s="87"/>
      <c r="BC137" s="87"/>
      <c r="BD137" s="79">
        <f t="shared" si="40"/>
        <v>0</v>
      </c>
      <c r="BE137" s="89"/>
      <c r="BF137" s="87"/>
      <c r="BG137" s="87"/>
      <c r="BH137" s="79">
        <f t="shared" si="41"/>
        <v>0</v>
      </c>
      <c r="BI137" s="80"/>
      <c r="BJ137" s="80"/>
      <c r="BK137" s="80"/>
      <c r="BL137" s="80"/>
      <c r="BM137" s="80"/>
      <c r="BN137" s="80"/>
      <c r="BO137" s="80"/>
      <c r="BP137" s="80"/>
      <c r="BQ137" s="80"/>
      <c r="BR137" s="80"/>
      <c r="BS137" s="80"/>
      <c r="BT137" s="80"/>
      <c r="BU137" s="80"/>
      <c r="BV137" s="80"/>
      <c r="BW137" s="80"/>
      <c r="BX137" s="80"/>
      <c r="BY137" s="80"/>
      <c r="BZ137" s="80"/>
      <c r="CA137" s="80"/>
      <c r="CB137" s="80"/>
      <c r="CC137" s="80"/>
      <c r="CD137" s="80"/>
      <c r="CE137" s="80"/>
      <c r="CF137" s="80"/>
      <c r="CG137" s="80"/>
      <c r="CH137" s="81"/>
    </row>
    <row r="138" spans="1:86" s="82" customFormat="1" ht="16.5" hidden="1" thickBot="1" x14ac:dyDescent="0.3">
      <c r="A138" s="84">
        <v>32</v>
      </c>
      <c r="B138" s="72" t="s">
        <v>69</v>
      </c>
      <c r="C138" s="90"/>
      <c r="D138" s="51" t="e">
        <f>SUM(H138+L138+P138+T138+X138+AV138+AZ138+#REF!)</f>
        <v>#REF!</v>
      </c>
      <c r="E138" s="86"/>
      <c r="F138" s="87"/>
      <c r="G138" s="87"/>
      <c r="H138" s="215">
        <f t="shared" si="33"/>
        <v>0</v>
      </c>
      <c r="I138" s="86"/>
      <c r="J138" s="87"/>
      <c r="K138" s="87"/>
      <c r="L138" s="211">
        <f t="shared" si="34"/>
        <v>0</v>
      </c>
      <c r="M138" s="86"/>
      <c r="N138" s="87"/>
      <c r="O138" s="87"/>
      <c r="P138" s="76">
        <f t="shared" si="35"/>
        <v>0</v>
      </c>
      <c r="Q138" s="86"/>
      <c r="R138" s="87"/>
      <c r="S138" s="87"/>
      <c r="T138" s="211">
        <f t="shared" si="36"/>
        <v>0</v>
      </c>
      <c r="U138" s="86"/>
      <c r="V138" s="87"/>
      <c r="W138" s="87"/>
      <c r="X138" s="211">
        <f t="shared" si="37"/>
        <v>0</v>
      </c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  <c r="AP138" s="88"/>
      <c r="AQ138" s="88"/>
      <c r="AR138" s="88"/>
      <c r="AS138" s="86"/>
      <c r="AT138" s="87"/>
      <c r="AU138" s="87"/>
      <c r="AV138" s="211">
        <f t="shared" si="38"/>
        <v>0</v>
      </c>
      <c r="AW138" s="89"/>
      <c r="AX138" s="87"/>
      <c r="AY138" s="87"/>
      <c r="AZ138" s="79">
        <f t="shared" si="39"/>
        <v>0</v>
      </c>
      <c r="BA138" s="89"/>
      <c r="BB138" s="87"/>
      <c r="BC138" s="87"/>
      <c r="BD138" s="79">
        <f t="shared" si="40"/>
        <v>0</v>
      </c>
      <c r="BE138" s="89"/>
      <c r="BF138" s="87"/>
      <c r="BG138" s="87"/>
      <c r="BH138" s="79">
        <f t="shared" si="41"/>
        <v>0</v>
      </c>
      <c r="BI138" s="80"/>
      <c r="BJ138" s="80"/>
      <c r="BK138" s="80"/>
      <c r="BL138" s="80"/>
      <c r="BM138" s="80"/>
      <c r="BN138" s="80"/>
      <c r="BO138" s="80"/>
      <c r="BP138" s="80"/>
      <c r="BQ138" s="80"/>
      <c r="BR138" s="80"/>
      <c r="BS138" s="80"/>
      <c r="BT138" s="80"/>
      <c r="BU138" s="80"/>
      <c r="BV138" s="80"/>
      <c r="BW138" s="80"/>
      <c r="BX138" s="80"/>
      <c r="BY138" s="80"/>
      <c r="BZ138" s="80"/>
      <c r="CA138" s="80"/>
      <c r="CB138" s="80"/>
      <c r="CC138" s="80"/>
      <c r="CD138" s="80"/>
      <c r="CE138" s="80"/>
      <c r="CF138" s="80"/>
      <c r="CG138" s="80"/>
      <c r="CH138" s="81"/>
    </row>
    <row r="139" spans="1:86" s="82" customFormat="1" ht="16.5" hidden="1" thickBot="1" x14ac:dyDescent="0.3">
      <c r="A139" s="84">
        <v>34</v>
      </c>
      <c r="B139" s="72" t="s">
        <v>70</v>
      </c>
      <c r="C139" s="90"/>
      <c r="D139" s="51" t="e">
        <f>SUM(H139+L139+P139+T139+X139+AV139+AZ139+#REF!)</f>
        <v>#REF!</v>
      </c>
      <c r="E139" s="86"/>
      <c r="F139" s="87"/>
      <c r="G139" s="87"/>
      <c r="H139" s="215">
        <f t="shared" ref="H139:H153" si="42">E139*F139+G139</f>
        <v>0</v>
      </c>
      <c r="I139" s="86"/>
      <c r="J139" s="87"/>
      <c r="K139" s="87"/>
      <c r="L139" s="211">
        <f t="shared" ref="L139:L153" si="43">I139*J139+K139</f>
        <v>0</v>
      </c>
      <c r="M139" s="86"/>
      <c r="N139" s="87"/>
      <c r="O139" s="87"/>
      <c r="P139" s="76">
        <f t="shared" ref="P139:P153" si="44">M139*N139+O139</f>
        <v>0</v>
      </c>
      <c r="Q139" s="86"/>
      <c r="R139" s="87"/>
      <c r="S139" s="87"/>
      <c r="T139" s="211">
        <f t="shared" ref="T139:T153" si="45">Q139*R139+S139</f>
        <v>0</v>
      </c>
      <c r="U139" s="86"/>
      <c r="V139" s="87"/>
      <c r="W139" s="87"/>
      <c r="X139" s="211">
        <f t="shared" ref="X139:X153" si="46">U139*V139+W139</f>
        <v>0</v>
      </c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  <c r="AP139" s="88"/>
      <c r="AQ139" s="88"/>
      <c r="AR139" s="88"/>
      <c r="AS139" s="86"/>
      <c r="AT139" s="87"/>
      <c r="AU139" s="87"/>
      <c r="AV139" s="211">
        <f t="shared" ref="AV139:AV153" si="47">AS139*AT139+AU139</f>
        <v>0</v>
      </c>
      <c r="AW139" s="89"/>
      <c r="AX139" s="87"/>
      <c r="AY139" s="87"/>
      <c r="AZ139" s="79">
        <f t="shared" ref="AZ139:AZ153" si="48">AW139*AX139+AY139</f>
        <v>0</v>
      </c>
      <c r="BA139" s="89"/>
      <c r="BB139" s="87"/>
      <c r="BC139" s="87"/>
      <c r="BD139" s="79">
        <f>BA139*BB139+BC139</f>
        <v>0</v>
      </c>
      <c r="BE139" s="89"/>
      <c r="BF139" s="87"/>
      <c r="BG139" s="87"/>
      <c r="BH139" s="79">
        <f>BE139*BF139+BG139</f>
        <v>0</v>
      </c>
      <c r="BI139" s="80"/>
      <c r="BJ139" s="80"/>
      <c r="BK139" s="80"/>
      <c r="BL139" s="80"/>
      <c r="BM139" s="80"/>
      <c r="BN139" s="80"/>
      <c r="BO139" s="80"/>
      <c r="BP139" s="80"/>
      <c r="BQ139" s="80"/>
      <c r="BR139" s="80"/>
      <c r="BS139" s="80"/>
      <c r="BT139" s="80"/>
      <c r="BU139" s="80"/>
      <c r="BV139" s="80"/>
      <c r="BW139" s="80"/>
      <c r="BX139" s="80"/>
      <c r="BY139" s="80"/>
      <c r="BZ139" s="80"/>
      <c r="CA139" s="80"/>
      <c r="CB139" s="80"/>
      <c r="CC139" s="80"/>
      <c r="CD139" s="80"/>
      <c r="CE139" s="80"/>
      <c r="CF139" s="80"/>
      <c r="CG139" s="80"/>
      <c r="CH139" s="81"/>
    </row>
    <row r="140" spans="1:86" s="82" customFormat="1" ht="16.5" hidden="1" thickBot="1" x14ac:dyDescent="0.3">
      <c r="A140" s="71">
        <v>35</v>
      </c>
      <c r="B140" s="72" t="s">
        <v>79</v>
      </c>
      <c r="C140" s="85"/>
      <c r="D140" s="51" t="e">
        <f>SUM(H140+L140+P140+T140+X140+AV140+AZ140+#REF!)</f>
        <v>#REF!</v>
      </c>
      <c r="E140" s="86"/>
      <c r="F140" s="87"/>
      <c r="G140" s="87"/>
      <c r="H140" s="215">
        <f t="shared" si="42"/>
        <v>0</v>
      </c>
      <c r="I140" s="86"/>
      <c r="J140" s="87"/>
      <c r="K140" s="87"/>
      <c r="L140" s="215">
        <f t="shared" si="43"/>
        <v>0</v>
      </c>
      <c r="M140" s="86"/>
      <c r="N140" s="87"/>
      <c r="O140" s="87"/>
      <c r="P140" s="76">
        <f t="shared" si="44"/>
        <v>0</v>
      </c>
      <c r="Q140" s="86"/>
      <c r="R140" s="87"/>
      <c r="S140" s="87"/>
      <c r="T140" s="211">
        <f t="shared" si="45"/>
        <v>0</v>
      </c>
      <c r="U140" s="86"/>
      <c r="V140" s="87"/>
      <c r="W140" s="87"/>
      <c r="X140" s="211">
        <f t="shared" si="46"/>
        <v>0</v>
      </c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  <c r="AP140" s="88"/>
      <c r="AQ140" s="88"/>
      <c r="AR140" s="88"/>
      <c r="AS140" s="86"/>
      <c r="AT140" s="87"/>
      <c r="AU140" s="87"/>
      <c r="AV140" s="211">
        <f t="shared" si="47"/>
        <v>0</v>
      </c>
      <c r="AW140" s="89"/>
      <c r="AX140" s="87"/>
      <c r="AY140" s="87"/>
      <c r="AZ140" s="79">
        <f t="shared" si="48"/>
        <v>0</v>
      </c>
      <c r="BA140" s="89"/>
      <c r="BB140" s="87"/>
      <c r="BC140" s="87"/>
      <c r="BD140" s="79">
        <f>BA140*BB140+BC140</f>
        <v>0</v>
      </c>
      <c r="BE140" s="89"/>
      <c r="BF140" s="87"/>
      <c r="BG140" s="87"/>
      <c r="BH140" s="79">
        <f>BE140*BF140+BG140</f>
        <v>0</v>
      </c>
      <c r="BI140" s="80"/>
      <c r="BJ140" s="80"/>
      <c r="BK140" s="80"/>
      <c r="BL140" s="80"/>
      <c r="BM140" s="80"/>
      <c r="BN140" s="80"/>
      <c r="BO140" s="80"/>
      <c r="BP140" s="80"/>
      <c r="BQ140" s="80"/>
      <c r="BR140" s="80"/>
      <c r="BS140" s="80"/>
      <c r="BT140" s="80"/>
      <c r="BU140" s="80"/>
      <c r="BV140" s="80"/>
      <c r="BW140" s="80"/>
      <c r="BX140" s="80"/>
      <c r="BY140" s="80"/>
      <c r="BZ140" s="80"/>
      <c r="CA140" s="80"/>
      <c r="CB140" s="80"/>
      <c r="CC140" s="80"/>
      <c r="CD140" s="80"/>
      <c r="CE140" s="80"/>
      <c r="CF140" s="80"/>
      <c r="CG140" s="80"/>
      <c r="CH140" s="81"/>
    </row>
    <row r="141" spans="1:86" s="82" customFormat="1" ht="16.5" hidden="1" thickBot="1" x14ac:dyDescent="0.3">
      <c r="A141" s="84">
        <v>36</v>
      </c>
      <c r="B141" s="72" t="s">
        <v>80</v>
      </c>
      <c r="C141" s="85"/>
      <c r="D141" s="51" t="e">
        <f>SUM(H141+L141+P141+T141+X141+AV141+AZ141+#REF!)</f>
        <v>#REF!</v>
      </c>
      <c r="E141" s="86"/>
      <c r="F141" s="87"/>
      <c r="G141" s="87"/>
      <c r="H141" s="215">
        <f t="shared" si="42"/>
        <v>0</v>
      </c>
      <c r="I141" s="86"/>
      <c r="J141" s="87"/>
      <c r="K141" s="87"/>
      <c r="L141" s="215">
        <f t="shared" si="43"/>
        <v>0</v>
      </c>
      <c r="M141" s="86"/>
      <c r="N141" s="87"/>
      <c r="O141" s="87"/>
      <c r="P141" s="76">
        <f t="shared" si="44"/>
        <v>0</v>
      </c>
      <c r="Q141" s="86"/>
      <c r="R141" s="87"/>
      <c r="S141" s="87"/>
      <c r="T141" s="211">
        <f t="shared" si="45"/>
        <v>0</v>
      </c>
      <c r="U141" s="86"/>
      <c r="V141" s="87"/>
      <c r="W141" s="87"/>
      <c r="X141" s="211">
        <f t="shared" si="46"/>
        <v>0</v>
      </c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  <c r="AP141" s="88"/>
      <c r="AQ141" s="88"/>
      <c r="AR141" s="88"/>
      <c r="AS141" s="86"/>
      <c r="AT141" s="87"/>
      <c r="AU141" s="87"/>
      <c r="AV141" s="211">
        <f t="shared" si="47"/>
        <v>0</v>
      </c>
      <c r="AW141" s="89"/>
      <c r="AX141" s="87"/>
      <c r="AY141" s="87"/>
      <c r="AZ141" s="79">
        <f t="shared" si="48"/>
        <v>0</v>
      </c>
      <c r="BA141" s="89"/>
      <c r="BB141" s="87"/>
      <c r="BC141" s="87"/>
      <c r="BD141" s="79">
        <f>BA141*BB141+BC141</f>
        <v>0</v>
      </c>
      <c r="BE141" s="89"/>
      <c r="BF141" s="87"/>
      <c r="BG141" s="87"/>
      <c r="BH141" s="79">
        <f>BE141*BF141+BG141</f>
        <v>0</v>
      </c>
      <c r="BI141" s="80"/>
      <c r="BJ141" s="80"/>
      <c r="BK141" s="80"/>
      <c r="BL141" s="80"/>
      <c r="BM141" s="80"/>
      <c r="BN141" s="80"/>
      <c r="BO141" s="80"/>
      <c r="BP141" s="80"/>
      <c r="BQ141" s="80"/>
      <c r="BR141" s="80"/>
      <c r="BS141" s="80"/>
      <c r="BT141" s="80"/>
      <c r="BU141" s="80"/>
      <c r="BV141" s="80"/>
      <c r="BW141" s="80"/>
      <c r="BX141" s="80"/>
      <c r="BY141" s="80"/>
      <c r="BZ141" s="80"/>
      <c r="CA141" s="80"/>
      <c r="CB141" s="80"/>
      <c r="CC141" s="80"/>
      <c r="CD141" s="80"/>
      <c r="CE141" s="80"/>
      <c r="CF141" s="80"/>
      <c r="CG141" s="80"/>
      <c r="CH141" s="81"/>
    </row>
    <row r="142" spans="1:86" s="82" customFormat="1" ht="16.5" hidden="1" thickBot="1" x14ac:dyDescent="0.3">
      <c r="A142" s="71">
        <v>37</v>
      </c>
      <c r="B142" s="72" t="s">
        <v>67</v>
      </c>
      <c r="C142" s="90"/>
      <c r="D142" s="51" t="e">
        <f>SUM(H142+L142+P142+T142+X142+AV142+AZ142+#REF!)</f>
        <v>#REF!</v>
      </c>
      <c r="E142" s="86"/>
      <c r="F142" s="87"/>
      <c r="G142" s="87"/>
      <c r="H142" s="215">
        <f t="shared" si="42"/>
        <v>0</v>
      </c>
      <c r="I142" s="86"/>
      <c r="J142" s="87"/>
      <c r="K142" s="87"/>
      <c r="L142" s="215">
        <f t="shared" si="43"/>
        <v>0</v>
      </c>
      <c r="M142" s="86"/>
      <c r="N142" s="87"/>
      <c r="O142" s="87"/>
      <c r="P142" s="76">
        <f t="shared" si="44"/>
        <v>0</v>
      </c>
      <c r="Q142" s="86"/>
      <c r="R142" s="87"/>
      <c r="S142" s="87"/>
      <c r="T142" s="211">
        <f t="shared" si="45"/>
        <v>0</v>
      </c>
      <c r="U142" s="86"/>
      <c r="V142" s="87"/>
      <c r="W142" s="87"/>
      <c r="X142" s="211">
        <f t="shared" si="46"/>
        <v>0</v>
      </c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  <c r="AP142" s="88"/>
      <c r="AQ142" s="88"/>
      <c r="AR142" s="88"/>
      <c r="AS142" s="86"/>
      <c r="AT142" s="87"/>
      <c r="AU142" s="87"/>
      <c r="AV142" s="211">
        <f t="shared" si="47"/>
        <v>0</v>
      </c>
      <c r="AW142" s="89"/>
      <c r="AX142" s="87"/>
      <c r="AY142" s="87"/>
      <c r="AZ142" s="79">
        <f t="shared" si="48"/>
        <v>0</v>
      </c>
      <c r="BA142" s="89"/>
      <c r="BB142" s="87"/>
      <c r="BC142" s="87"/>
      <c r="BD142" s="79">
        <f>BA142*BB142+BC142</f>
        <v>0</v>
      </c>
      <c r="BE142" s="89"/>
      <c r="BF142" s="87"/>
      <c r="BG142" s="87"/>
      <c r="BH142" s="79">
        <f>BE142*BF142+BG142</f>
        <v>0</v>
      </c>
      <c r="BI142" s="80"/>
      <c r="BJ142" s="80"/>
      <c r="BK142" s="80"/>
      <c r="BL142" s="80"/>
      <c r="BM142" s="80"/>
      <c r="BN142" s="80"/>
      <c r="BO142" s="80"/>
      <c r="BP142" s="80"/>
      <c r="BQ142" s="80"/>
      <c r="BR142" s="80"/>
      <c r="BS142" s="80"/>
      <c r="BT142" s="80"/>
      <c r="BU142" s="80"/>
      <c r="BV142" s="80"/>
      <c r="BW142" s="80"/>
      <c r="BX142" s="80"/>
      <c r="BY142" s="80"/>
      <c r="BZ142" s="80"/>
      <c r="CA142" s="80"/>
      <c r="CB142" s="80"/>
      <c r="CC142" s="80"/>
      <c r="CD142" s="80"/>
      <c r="CE142" s="80"/>
      <c r="CF142" s="80"/>
      <c r="CG142" s="80"/>
      <c r="CH142" s="81"/>
    </row>
    <row r="143" spans="1:86" s="82" customFormat="1" ht="16.5" hidden="1" thickBot="1" x14ac:dyDescent="0.3">
      <c r="A143" s="84">
        <v>38</v>
      </c>
      <c r="B143" s="72" t="s">
        <v>68</v>
      </c>
      <c r="C143" s="90"/>
      <c r="D143" s="51" t="e">
        <f>SUM(H143+L143+P143+T143+X143+AV143+AZ143+#REF!)</f>
        <v>#REF!</v>
      </c>
      <c r="E143" s="86"/>
      <c r="F143" s="87"/>
      <c r="G143" s="87"/>
      <c r="H143" s="215">
        <f t="shared" si="42"/>
        <v>0</v>
      </c>
      <c r="I143" s="86"/>
      <c r="J143" s="87"/>
      <c r="K143" s="87"/>
      <c r="L143" s="215">
        <f t="shared" si="43"/>
        <v>0</v>
      </c>
      <c r="M143" s="86"/>
      <c r="N143" s="87"/>
      <c r="O143" s="87"/>
      <c r="P143" s="76">
        <f t="shared" si="44"/>
        <v>0</v>
      </c>
      <c r="Q143" s="86"/>
      <c r="R143" s="87"/>
      <c r="S143" s="87"/>
      <c r="T143" s="211">
        <f t="shared" si="45"/>
        <v>0</v>
      </c>
      <c r="U143" s="86"/>
      <c r="V143" s="87"/>
      <c r="W143" s="87"/>
      <c r="X143" s="211">
        <f t="shared" si="46"/>
        <v>0</v>
      </c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  <c r="AP143" s="88"/>
      <c r="AQ143" s="88"/>
      <c r="AR143" s="88"/>
      <c r="AS143" s="86"/>
      <c r="AT143" s="87"/>
      <c r="AU143" s="87"/>
      <c r="AV143" s="211">
        <f t="shared" si="47"/>
        <v>0</v>
      </c>
      <c r="AW143" s="89"/>
      <c r="AX143" s="87"/>
      <c r="AY143" s="87"/>
      <c r="AZ143" s="79">
        <f t="shared" si="48"/>
        <v>0</v>
      </c>
      <c r="BA143" s="89"/>
      <c r="BB143" s="87"/>
      <c r="BC143" s="87"/>
      <c r="BD143" s="79">
        <f>BA143*BB143+BC143</f>
        <v>0</v>
      </c>
      <c r="BE143" s="89"/>
      <c r="BF143" s="87"/>
      <c r="BG143" s="87"/>
      <c r="BH143" s="79">
        <f>BE143*BF143+BG143</f>
        <v>0</v>
      </c>
      <c r="BI143" s="80"/>
      <c r="BJ143" s="80"/>
      <c r="BK143" s="80"/>
      <c r="BL143" s="80"/>
      <c r="BM143" s="80"/>
      <c r="BN143" s="80"/>
      <c r="BO143" s="80"/>
      <c r="BP143" s="80"/>
      <c r="BQ143" s="80"/>
      <c r="BR143" s="80"/>
      <c r="BS143" s="80"/>
      <c r="BT143" s="80"/>
      <c r="BU143" s="80"/>
      <c r="BV143" s="80"/>
      <c r="BW143" s="80"/>
      <c r="BX143" s="80"/>
      <c r="BY143" s="80"/>
      <c r="BZ143" s="80"/>
      <c r="CA143" s="80"/>
      <c r="CB143" s="80"/>
      <c r="CC143" s="80"/>
      <c r="CD143" s="80"/>
      <c r="CE143" s="80"/>
      <c r="CF143" s="80"/>
      <c r="CG143" s="80"/>
      <c r="CH143" s="81"/>
    </row>
    <row r="144" spans="1:86" s="82" customFormat="1" ht="16.5" hidden="1" thickBot="1" x14ac:dyDescent="0.3">
      <c r="A144" s="84">
        <v>42</v>
      </c>
      <c r="B144" s="72" t="s">
        <v>86</v>
      </c>
      <c r="C144" s="85"/>
      <c r="D144" s="51" t="e">
        <f>SUM(H144+L144+P144+T144+X144+AV144+AZ144+#REF!)</f>
        <v>#REF!</v>
      </c>
      <c r="E144" s="86"/>
      <c r="F144" s="87"/>
      <c r="G144" s="87"/>
      <c r="H144" s="215">
        <f t="shared" si="42"/>
        <v>0</v>
      </c>
      <c r="I144" s="86"/>
      <c r="J144" s="87"/>
      <c r="K144" s="87"/>
      <c r="L144" s="215">
        <f t="shared" si="43"/>
        <v>0</v>
      </c>
      <c r="M144" s="86"/>
      <c r="N144" s="87"/>
      <c r="O144" s="87"/>
      <c r="P144" s="76">
        <f t="shared" si="44"/>
        <v>0</v>
      </c>
      <c r="Q144" s="86"/>
      <c r="R144" s="87"/>
      <c r="S144" s="87"/>
      <c r="T144" s="211">
        <f t="shared" si="45"/>
        <v>0</v>
      </c>
      <c r="U144" s="86"/>
      <c r="V144" s="87"/>
      <c r="W144" s="87"/>
      <c r="X144" s="211">
        <f t="shared" si="46"/>
        <v>0</v>
      </c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  <c r="AP144" s="88"/>
      <c r="AQ144" s="88"/>
      <c r="AR144" s="88"/>
      <c r="AS144" s="86"/>
      <c r="AT144" s="87"/>
      <c r="AU144" s="87"/>
      <c r="AV144" s="211">
        <f t="shared" si="47"/>
        <v>0</v>
      </c>
      <c r="AW144" s="89"/>
      <c r="AX144" s="87"/>
      <c r="AY144" s="87"/>
      <c r="AZ144" s="79">
        <f t="shared" si="48"/>
        <v>0</v>
      </c>
      <c r="BA144" s="89"/>
      <c r="BB144" s="87"/>
      <c r="BC144" s="87"/>
      <c r="BD144" s="79">
        <f t="shared" ref="BD144:BD148" si="49">BA144*BB144+BC144</f>
        <v>0</v>
      </c>
      <c r="BE144" s="89"/>
      <c r="BF144" s="87"/>
      <c r="BG144" s="87"/>
      <c r="BH144" s="79">
        <f t="shared" ref="BH144:BH148" si="50">BE144*BF144+BG144</f>
        <v>0</v>
      </c>
      <c r="BI144" s="80"/>
      <c r="BJ144" s="80"/>
      <c r="BK144" s="80"/>
      <c r="BL144" s="80"/>
      <c r="BM144" s="80"/>
      <c r="BN144" s="80"/>
      <c r="BO144" s="80"/>
      <c r="BP144" s="80"/>
      <c r="BQ144" s="80"/>
      <c r="BR144" s="80"/>
      <c r="BS144" s="80"/>
      <c r="BT144" s="80"/>
      <c r="BU144" s="80"/>
      <c r="BV144" s="80"/>
      <c r="BW144" s="80"/>
      <c r="BX144" s="80"/>
      <c r="BY144" s="80"/>
      <c r="BZ144" s="80"/>
      <c r="CA144" s="80"/>
      <c r="CB144" s="80"/>
      <c r="CC144" s="80"/>
      <c r="CD144" s="80"/>
      <c r="CE144" s="80"/>
      <c r="CF144" s="80"/>
      <c r="CG144" s="80"/>
      <c r="CH144" s="81"/>
    </row>
    <row r="145" spans="1:86" s="82" customFormat="1" ht="16.5" hidden="1" thickBot="1" x14ac:dyDescent="0.3">
      <c r="A145" s="71">
        <v>43</v>
      </c>
      <c r="B145" s="72" t="s">
        <v>71</v>
      </c>
      <c r="C145" s="90"/>
      <c r="D145" s="51" t="e">
        <f>SUM(H145+L145+P145+T145+X145+AV145+AZ145+#REF!)</f>
        <v>#REF!</v>
      </c>
      <c r="E145" s="86"/>
      <c r="F145" s="87"/>
      <c r="G145" s="87"/>
      <c r="H145" s="215">
        <f t="shared" si="42"/>
        <v>0</v>
      </c>
      <c r="I145" s="86"/>
      <c r="J145" s="87"/>
      <c r="K145" s="87"/>
      <c r="L145" s="215">
        <f t="shared" si="43"/>
        <v>0</v>
      </c>
      <c r="M145" s="86"/>
      <c r="N145" s="87"/>
      <c r="O145" s="87"/>
      <c r="P145" s="76">
        <f t="shared" si="44"/>
        <v>0</v>
      </c>
      <c r="Q145" s="86"/>
      <c r="R145" s="87"/>
      <c r="S145" s="87"/>
      <c r="T145" s="211">
        <f t="shared" si="45"/>
        <v>0</v>
      </c>
      <c r="U145" s="86"/>
      <c r="V145" s="87"/>
      <c r="W145" s="87"/>
      <c r="X145" s="211">
        <f t="shared" si="46"/>
        <v>0</v>
      </c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  <c r="AP145" s="88"/>
      <c r="AQ145" s="88"/>
      <c r="AR145" s="88"/>
      <c r="AS145" s="86"/>
      <c r="AT145" s="87"/>
      <c r="AU145" s="87"/>
      <c r="AV145" s="211">
        <f t="shared" si="47"/>
        <v>0</v>
      </c>
      <c r="AW145" s="89"/>
      <c r="AX145" s="87"/>
      <c r="AY145" s="87"/>
      <c r="AZ145" s="79">
        <f t="shared" si="48"/>
        <v>0</v>
      </c>
      <c r="BA145" s="89"/>
      <c r="BB145" s="87"/>
      <c r="BC145" s="87"/>
      <c r="BD145" s="79">
        <f t="shared" si="49"/>
        <v>0</v>
      </c>
      <c r="BE145" s="89"/>
      <c r="BF145" s="87"/>
      <c r="BG145" s="87"/>
      <c r="BH145" s="79">
        <f t="shared" si="50"/>
        <v>0</v>
      </c>
      <c r="BI145" s="80"/>
      <c r="BJ145" s="80"/>
      <c r="BK145" s="80"/>
      <c r="BL145" s="80"/>
      <c r="BM145" s="80"/>
      <c r="BN145" s="80"/>
      <c r="BO145" s="80"/>
      <c r="BP145" s="80"/>
      <c r="BQ145" s="80"/>
      <c r="BR145" s="80"/>
      <c r="BS145" s="80"/>
      <c r="BT145" s="80"/>
      <c r="BU145" s="80"/>
      <c r="BV145" s="80"/>
      <c r="BW145" s="80"/>
      <c r="BX145" s="80"/>
      <c r="BY145" s="80"/>
      <c r="BZ145" s="80"/>
      <c r="CA145" s="80"/>
      <c r="CB145" s="80"/>
      <c r="CC145" s="80"/>
      <c r="CD145" s="80"/>
      <c r="CE145" s="80"/>
      <c r="CF145" s="80"/>
      <c r="CG145" s="80"/>
      <c r="CH145" s="81"/>
    </row>
    <row r="146" spans="1:86" s="82" customFormat="1" ht="16.5" hidden="1" thickBot="1" x14ac:dyDescent="0.3">
      <c r="A146" s="84">
        <v>44</v>
      </c>
      <c r="B146" s="72" t="s">
        <v>52</v>
      </c>
      <c r="C146" s="85"/>
      <c r="D146" s="51" t="e">
        <f>SUM(H146+L146+P146+T146+X146+AV146+AZ146+#REF!)</f>
        <v>#REF!</v>
      </c>
      <c r="E146" s="86"/>
      <c r="F146" s="87"/>
      <c r="G146" s="87"/>
      <c r="H146" s="215">
        <f t="shared" si="42"/>
        <v>0</v>
      </c>
      <c r="I146" s="86"/>
      <c r="J146" s="87"/>
      <c r="K146" s="87"/>
      <c r="L146" s="215">
        <f t="shared" si="43"/>
        <v>0</v>
      </c>
      <c r="M146" s="86"/>
      <c r="N146" s="87"/>
      <c r="O146" s="87"/>
      <c r="P146" s="76">
        <f t="shared" si="44"/>
        <v>0</v>
      </c>
      <c r="Q146" s="86"/>
      <c r="R146" s="87"/>
      <c r="S146" s="87"/>
      <c r="T146" s="211">
        <f t="shared" si="45"/>
        <v>0</v>
      </c>
      <c r="U146" s="86"/>
      <c r="V146" s="87"/>
      <c r="W146" s="87"/>
      <c r="X146" s="211">
        <f t="shared" si="46"/>
        <v>0</v>
      </c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  <c r="AP146" s="88"/>
      <c r="AQ146" s="88"/>
      <c r="AR146" s="88"/>
      <c r="AS146" s="86"/>
      <c r="AT146" s="87"/>
      <c r="AU146" s="87"/>
      <c r="AV146" s="211">
        <f t="shared" si="47"/>
        <v>0</v>
      </c>
      <c r="AW146" s="89"/>
      <c r="AX146" s="87"/>
      <c r="AY146" s="87"/>
      <c r="AZ146" s="79">
        <f t="shared" si="48"/>
        <v>0</v>
      </c>
      <c r="BA146" s="89"/>
      <c r="BB146" s="87"/>
      <c r="BC146" s="87"/>
      <c r="BD146" s="79">
        <f t="shared" si="49"/>
        <v>0</v>
      </c>
      <c r="BE146" s="89"/>
      <c r="BF146" s="87"/>
      <c r="BG146" s="87"/>
      <c r="BH146" s="79">
        <f t="shared" si="50"/>
        <v>0</v>
      </c>
      <c r="BI146" s="80"/>
      <c r="BJ146" s="80"/>
      <c r="BK146" s="80"/>
      <c r="BL146" s="80"/>
      <c r="BM146" s="80"/>
      <c r="BN146" s="80"/>
      <c r="BO146" s="80"/>
      <c r="BP146" s="80"/>
      <c r="BQ146" s="80"/>
      <c r="BR146" s="80"/>
      <c r="BS146" s="80"/>
      <c r="BT146" s="80"/>
      <c r="BU146" s="80"/>
      <c r="BV146" s="80"/>
      <c r="BW146" s="80"/>
      <c r="BX146" s="80"/>
      <c r="BY146" s="80"/>
      <c r="BZ146" s="80"/>
      <c r="CA146" s="80"/>
      <c r="CB146" s="80"/>
      <c r="CC146" s="80"/>
      <c r="CD146" s="80"/>
      <c r="CE146" s="80"/>
      <c r="CF146" s="80"/>
      <c r="CG146" s="80"/>
      <c r="CH146" s="81"/>
    </row>
    <row r="147" spans="1:86" s="82" customFormat="1" ht="16.5" hidden="1" thickBot="1" x14ac:dyDescent="0.3">
      <c r="A147" s="84">
        <v>46</v>
      </c>
      <c r="B147" s="72" t="s">
        <v>53</v>
      </c>
      <c r="C147" s="85"/>
      <c r="D147" s="51" t="e">
        <f>SUM(H147+L147+P147+T147+X147+AV147+AZ147+#REF!)</f>
        <v>#REF!</v>
      </c>
      <c r="E147" s="86"/>
      <c r="F147" s="87"/>
      <c r="G147" s="87"/>
      <c r="H147" s="215">
        <f t="shared" si="42"/>
        <v>0</v>
      </c>
      <c r="I147" s="86"/>
      <c r="J147" s="87"/>
      <c r="K147" s="87"/>
      <c r="L147" s="215">
        <f t="shared" si="43"/>
        <v>0</v>
      </c>
      <c r="M147" s="86"/>
      <c r="N147" s="87"/>
      <c r="O147" s="87"/>
      <c r="P147" s="76">
        <f t="shared" si="44"/>
        <v>0</v>
      </c>
      <c r="Q147" s="86"/>
      <c r="R147" s="87"/>
      <c r="S147" s="87"/>
      <c r="T147" s="211">
        <f t="shared" si="45"/>
        <v>0</v>
      </c>
      <c r="U147" s="86"/>
      <c r="V147" s="87"/>
      <c r="W147" s="87"/>
      <c r="X147" s="211">
        <f t="shared" si="46"/>
        <v>0</v>
      </c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  <c r="AP147" s="88"/>
      <c r="AQ147" s="88"/>
      <c r="AR147" s="88"/>
      <c r="AS147" s="86"/>
      <c r="AT147" s="87"/>
      <c r="AU147" s="87"/>
      <c r="AV147" s="211">
        <f t="shared" si="47"/>
        <v>0</v>
      </c>
      <c r="AW147" s="89"/>
      <c r="AX147" s="87"/>
      <c r="AY147" s="87"/>
      <c r="AZ147" s="79">
        <f t="shared" si="48"/>
        <v>0</v>
      </c>
      <c r="BA147" s="89"/>
      <c r="BB147" s="87"/>
      <c r="BC147" s="87"/>
      <c r="BD147" s="79">
        <f t="shared" si="49"/>
        <v>0</v>
      </c>
      <c r="BE147" s="89"/>
      <c r="BF147" s="87"/>
      <c r="BG147" s="87"/>
      <c r="BH147" s="79">
        <f t="shared" si="50"/>
        <v>0</v>
      </c>
      <c r="BI147" s="80"/>
      <c r="BJ147" s="80"/>
      <c r="BK147" s="80"/>
      <c r="BL147" s="80"/>
      <c r="BM147" s="80"/>
      <c r="BN147" s="80"/>
      <c r="BO147" s="80"/>
      <c r="BP147" s="80"/>
      <c r="BQ147" s="80"/>
      <c r="BR147" s="80"/>
      <c r="BS147" s="80"/>
      <c r="BT147" s="80"/>
      <c r="BU147" s="80"/>
      <c r="BV147" s="80"/>
      <c r="BW147" s="80"/>
      <c r="BX147" s="80"/>
      <c r="BY147" s="80"/>
      <c r="BZ147" s="80"/>
      <c r="CA147" s="80"/>
      <c r="CB147" s="80"/>
      <c r="CC147" s="80"/>
      <c r="CD147" s="80"/>
      <c r="CE147" s="80"/>
      <c r="CF147" s="80"/>
      <c r="CG147" s="80"/>
      <c r="CH147" s="81"/>
    </row>
    <row r="148" spans="1:86" s="82" customFormat="1" ht="16.5" hidden="1" thickBot="1" x14ac:dyDescent="0.3">
      <c r="A148" s="71">
        <v>47</v>
      </c>
      <c r="B148" s="72" t="s">
        <v>87</v>
      </c>
      <c r="C148" s="85"/>
      <c r="D148" s="51" t="e">
        <f>SUM(H148+L148+P148+T148+X148+AV148+AZ148+#REF!)</f>
        <v>#REF!</v>
      </c>
      <c r="E148" s="86"/>
      <c r="F148" s="87"/>
      <c r="G148" s="87"/>
      <c r="H148" s="215">
        <f t="shared" si="42"/>
        <v>0</v>
      </c>
      <c r="I148" s="86"/>
      <c r="J148" s="87"/>
      <c r="K148" s="87"/>
      <c r="L148" s="215">
        <f t="shared" si="43"/>
        <v>0</v>
      </c>
      <c r="M148" s="86"/>
      <c r="N148" s="87"/>
      <c r="O148" s="87"/>
      <c r="P148" s="76">
        <f t="shared" si="44"/>
        <v>0</v>
      </c>
      <c r="Q148" s="86"/>
      <c r="R148" s="87"/>
      <c r="S148" s="87"/>
      <c r="T148" s="211">
        <f t="shared" si="45"/>
        <v>0</v>
      </c>
      <c r="U148" s="86"/>
      <c r="V148" s="87"/>
      <c r="W148" s="87"/>
      <c r="X148" s="211">
        <f t="shared" si="46"/>
        <v>0</v>
      </c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  <c r="AP148" s="88"/>
      <c r="AQ148" s="88"/>
      <c r="AR148" s="88"/>
      <c r="AS148" s="86"/>
      <c r="AT148" s="87"/>
      <c r="AU148" s="87"/>
      <c r="AV148" s="211">
        <f t="shared" si="47"/>
        <v>0</v>
      </c>
      <c r="AW148" s="89"/>
      <c r="AX148" s="87"/>
      <c r="AY148" s="87"/>
      <c r="AZ148" s="79">
        <f t="shared" si="48"/>
        <v>0</v>
      </c>
      <c r="BA148" s="89"/>
      <c r="BB148" s="87"/>
      <c r="BC148" s="87"/>
      <c r="BD148" s="79">
        <f t="shared" si="49"/>
        <v>0</v>
      </c>
      <c r="BE148" s="89"/>
      <c r="BF148" s="87"/>
      <c r="BG148" s="87"/>
      <c r="BH148" s="79">
        <f t="shared" si="50"/>
        <v>0</v>
      </c>
      <c r="BI148" s="80"/>
      <c r="BJ148" s="80"/>
      <c r="BK148" s="80"/>
      <c r="BL148" s="80"/>
      <c r="BM148" s="80"/>
      <c r="BN148" s="80"/>
      <c r="BO148" s="80"/>
      <c r="BP148" s="80"/>
      <c r="BQ148" s="80"/>
      <c r="BR148" s="80"/>
      <c r="BS148" s="80"/>
      <c r="BT148" s="80"/>
      <c r="BU148" s="80"/>
      <c r="BV148" s="80"/>
      <c r="BW148" s="80"/>
      <c r="BX148" s="80"/>
      <c r="BY148" s="80"/>
      <c r="BZ148" s="80"/>
      <c r="CA148" s="80"/>
      <c r="CB148" s="80"/>
      <c r="CC148" s="80"/>
      <c r="CD148" s="80"/>
      <c r="CE148" s="80"/>
      <c r="CF148" s="80"/>
      <c r="CG148" s="80"/>
      <c r="CH148" s="81"/>
    </row>
    <row r="149" spans="1:86" s="82" customFormat="1" ht="16.5" hidden="1" thickBot="1" x14ac:dyDescent="0.3">
      <c r="A149" s="71">
        <v>49</v>
      </c>
      <c r="B149" s="72" t="s">
        <v>25</v>
      </c>
      <c r="C149" s="90"/>
      <c r="D149" s="51" t="e">
        <f>SUM(H149+L149+P149+T149+X149+AV149+AZ149+#REF!)</f>
        <v>#REF!</v>
      </c>
      <c r="E149" s="86"/>
      <c r="F149" s="87"/>
      <c r="G149" s="87"/>
      <c r="H149" s="215">
        <f t="shared" si="42"/>
        <v>0</v>
      </c>
      <c r="I149" s="86">
        <v>1</v>
      </c>
      <c r="J149" s="87">
        <v>0</v>
      </c>
      <c r="K149" s="87">
        <v>0</v>
      </c>
      <c r="L149" s="215">
        <f t="shared" si="43"/>
        <v>0</v>
      </c>
      <c r="M149" s="86"/>
      <c r="N149" s="87"/>
      <c r="O149" s="87"/>
      <c r="P149" s="76">
        <f t="shared" si="44"/>
        <v>0</v>
      </c>
      <c r="Q149" s="86"/>
      <c r="R149" s="87"/>
      <c r="S149" s="87"/>
      <c r="T149" s="211">
        <f t="shared" si="45"/>
        <v>0</v>
      </c>
      <c r="U149" s="86"/>
      <c r="V149" s="87"/>
      <c r="W149" s="87"/>
      <c r="X149" s="211">
        <f t="shared" si="46"/>
        <v>0</v>
      </c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  <c r="AP149" s="88"/>
      <c r="AQ149" s="88"/>
      <c r="AR149" s="88"/>
      <c r="AS149" s="86"/>
      <c r="AT149" s="87"/>
      <c r="AU149" s="87"/>
      <c r="AV149" s="211">
        <f t="shared" si="47"/>
        <v>0</v>
      </c>
      <c r="AW149" s="89"/>
      <c r="AX149" s="87"/>
      <c r="AY149" s="87"/>
      <c r="AZ149" s="79">
        <f t="shared" si="48"/>
        <v>0</v>
      </c>
      <c r="BA149" s="89"/>
      <c r="BB149" s="87"/>
      <c r="BC149" s="87"/>
      <c r="BD149" s="79">
        <f>BA149*BB149+BC149</f>
        <v>0</v>
      </c>
      <c r="BE149" s="89"/>
      <c r="BF149" s="87"/>
      <c r="BG149" s="87"/>
      <c r="BH149" s="79">
        <f>BE149*BF149+BG149</f>
        <v>0</v>
      </c>
      <c r="BI149" s="80"/>
      <c r="BJ149" s="80"/>
      <c r="BK149" s="80"/>
      <c r="BL149" s="80"/>
      <c r="BM149" s="80"/>
      <c r="BN149" s="80"/>
      <c r="BO149" s="80"/>
      <c r="BP149" s="80"/>
      <c r="BQ149" s="80"/>
      <c r="BR149" s="80"/>
      <c r="BS149" s="80"/>
      <c r="BT149" s="80"/>
      <c r="BU149" s="80"/>
      <c r="BV149" s="80"/>
      <c r="BW149" s="80"/>
      <c r="BX149" s="80"/>
      <c r="BY149" s="80"/>
      <c r="BZ149" s="80"/>
      <c r="CA149" s="80"/>
      <c r="CB149" s="80"/>
      <c r="CC149" s="80"/>
      <c r="CD149" s="80"/>
      <c r="CE149" s="80"/>
      <c r="CF149" s="80"/>
      <c r="CG149" s="80"/>
      <c r="CH149" s="81"/>
    </row>
    <row r="150" spans="1:86" s="82" customFormat="1" ht="16.5" hidden="1" thickBot="1" x14ac:dyDescent="0.3">
      <c r="A150" s="84">
        <v>50</v>
      </c>
      <c r="B150" s="72" t="s">
        <v>66</v>
      </c>
      <c r="C150" s="90"/>
      <c r="D150" s="51" t="e">
        <f>SUM(H150+L150+P150+T150+X150+AV150+AZ150+#REF!)</f>
        <v>#REF!</v>
      </c>
      <c r="E150" s="86"/>
      <c r="F150" s="87"/>
      <c r="G150" s="87"/>
      <c r="H150" s="215">
        <f t="shared" si="42"/>
        <v>0</v>
      </c>
      <c r="I150" s="86"/>
      <c r="J150" s="87"/>
      <c r="K150" s="87"/>
      <c r="L150" s="215">
        <f t="shared" si="43"/>
        <v>0</v>
      </c>
      <c r="M150" s="86">
        <v>0</v>
      </c>
      <c r="N150" s="87">
        <v>0</v>
      </c>
      <c r="O150" s="87">
        <v>0</v>
      </c>
      <c r="P150" s="76">
        <f t="shared" si="44"/>
        <v>0</v>
      </c>
      <c r="Q150" s="86"/>
      <c r="R150" s="87"/>
      <c r="S150" s="87"/>
      <c r="T150" s="211">
        <f t="shared" si="45"/>
        <v>0</v>
      </c>
      <c r="U150" s="86"/>
      <c r="V150" s="87"/>
      <c r="W150" s="87"/>
      <c r="X150" s="211">
        <f t="shared" si="46"/>
        <v>0</v>
      </c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  <c r="AP150" s="88"/>
      <c r="AQ150" s="88"/>
      <c r="AR150" s="88"/>
      <c r="AS150" s="86"/>
      <c r="AT150" s="87"/>
      <c r="AU150" s="87"/>
      <c r="AV150" s="211">
        <f t="shared" si="47"/>
        <v>0</v>
      </c>
      <c r="AW150" s="89"/>
      <c r="AX150" s="87"/>
      <c r="AY150" s="87"/>
      <c r="AZ150" s="79">
        <f t="shared" si="48"/>
        <v>0</v>
      </c>
      <c r="BA150" s="89"/>
      <c r="BB150" s="87"/>
      <c r="BC150" s="87"/>
      <c r="BD150" s="79">
        <f>BA150*BB150+BC150</f>
        <v>0</v>
      </c>
      <c r="BE150" s="89"/>
      <c r="BF150" s="87"/>
      <c r="BG150" s="87"/>
      <c r="BH150" s="79">
        <f>BE150*BF150+BG150</f>
        <v>0</v>
      </c>
      <c r="BI150" s="80"/>
      <c r="BJ150" s="80"/>
      <c r="BK150" s="80"/>
      <c r="BL150" s="80"/>
      <c r="BM150" s="80"/>
      <c r="BN150" s="80"/>
      <c r="BO150" s="80"/>
      <c r="BP150" s="80"/>
      <c r="BQ150" s="80"/>
      <c r="BR150" s="80"/>
      <c r="BS150" s="80"/>
      <c r="BT150" s="80"/>
      <c r="BU150" s="80"/>
      <c r="BV150" s="80"/>
      <c r="BW150" s="80"/>
      <c r="BX150" s="80"/>
      <c r="BY150" s="80"/>
      <c r="BZ150" s="80"/>
      <c r="CA150" s="80"/>
      <c r="CB150" s="80"/>
      <c r="CC150" s="80"/>
      <c r="CD150" s="80"/>
      <c r="CE150" s="80"/>
      <c r="CF150" s="80"/>
      <c r="CG150" s="80"/>
      <c r="CH150" s="81"/>
    </row>
    <row r="151" spans="1:86" s="82" customFormat="1" ht="16.5" hidden="1" thickBot="1" x14ac:dyDescent="0.3">
      <c r="A151" s="71">
        <v>51</v>
      </c>
      <c r="B151" s="72" t="s">
        <v>77</v>
      </c>
      <c r="C151" s="85"/>
      <c r="D151" s="51" t="e">
        <f>SUM(H151+L151+P151+T151+X151+AV151+AZ151+#REF!)</f>
        <v>#REF!</v>
      </c>
      <c r="E151" s="86"/>
      <c r="F151" s="87"/>
      <c r="G151" s="87"/>
      <c r="H151" s="215">
        <f t="shared" si="42"/>
        <v>0</v>
      </c>
      <c r="I151" s="86"/>
      <c r="J151" s="87"/>
      <c r="K151" s="87"/>
      <c r="L151" s="215">
        <f t="shared" si="43"/>
        <v>0</v>
      </c>
      <c r="M151" s="86"/>
      <c r="N151" s="87"/>
      <c r="O151" s="87"/>
      <c r="P151" s="76">
        <f t="shared" si="44"/>
        <v>0</v>
      </c>
      <c r="Q151" s="86"/>
      <c r="R151" s="87">
        <v>0</v>
      </c>
      <c r="S151" s="87">
        <v>0</v>
      </c>
      <c r="T151" s="211">
        <f t="shared" si="45"/>
        <v>0</v>
      </c>
      <c r="U151" s="86"/>
      <c r="V151" s="87"/>
      <c r="W151" s="87"/>
      <c r="X151" s="211">
        <f t="shared" si="46"/>
        <v>0</v>
      </c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  <c r="AP151" s="88"/>
      <c r="AQ151" s="88"/>
      <c r="AR151" s="88"/>
      <c r="AS151" s="86"/>
      <c r="AT151" s="87"/>
      <c r="AU151" s="87"/>
      <c r="AV151" s="211">
        <f t="shared" si="47"/>
        <v>0</v>
      </c>
      <c r="AW151" s="89"/>
      <c r="AX151" s="87"/>
      <c r="AY151" s="87"/>
      <c r="AZ151" s="79">
        <f t="shared" si="48"/>
        <v>0</v>
      </c>
      <c r="BA151" s="89"/>
      <c r="BB151" s="87"/>
      <c r="BC151" s="87"/>
      <c r="BD151" s="79">
        <f>BA151*BB151+BC151</f>
        <v>0</v>
      </c>
      <c r="BE151" s="89"/>
      <c r="BF151" s="87"/>
      <c r="BG151" s="87"/>
      <c r="BH151" s="79">
        <f>BE151*BF151+BG151</f>
        <v>0</v>
      </c>
      <c r="BI151" s="80"/>
      <c r="BJ151" s="80"/>
      <c r="BK151" s="80"/>
      <c r="BL151" s="80"/>
      <c r="BM151" s="80"/>
      <c r="BN151" s="80"/>
      <c r="BO151" s="80"/>
      <c r="BP151" s="80"/>
      <c r="BQ151" s="80"/>
      <c r="BR151" s="80"/>
      <c r="BS151" s="80"/>
      <c r="BT151" s="80"/>
      <c r="BU151" s="80"/>
      <c r="BV151" s="80"/>
      <c r="BW151" s="80"/>
      <c r="BX151" s="80"/>
      <c r="BY151" s="80"/>
      <c r="BZ151" s="80"/>
      <c r="CA151" s="80"/>
      <c r="CB151" s="80"/>
      <c r="CC151" s="80"/>
      <c r="CD151" s="80"/>
      <c r="CE151" s="80"/>
      <c r="CF151" s="80"/>
      <c r="CG151" s="80"/>
      <c r="CH151" s="81"/>
    </row>
    <row r="152" spans="1:86" s="82" customFormat="1" ht="16.5" hidden="1" thickBot="1" x14ac:dyDescent="0.3">
      <c r="A152" s="84">
        <v>52</v>
      </c>
      <c r="B152" s="72" t="s">
        <v>81</v>
      </c>
      <c r="C152" s="85"/>
      <c r="D152" s="51" t="e">
        <f>SUM(H152+L152+P152+T152+X152+AV152+AZ152+#REF!)</f>
        <v>#REF!</v>
      </c>
      <c r="E152" s="86"/>
      <c r="F152" s="87"/>
      <c r="G152" s="87"/>
      <c r="H152" s="215">
        <f t="shared" si="42"/>
        <v>0</v>
      </c>
      <c r="I152" s="86"/>
      <c r="J152" s="87"/>
      <c r="K152" s="87"/>
      <c r="L152" s="215">
        <f t="shared" si="43"/>
        <v>0</v>
      </c>
      <c r="M152" s="86"/>
      <c r="N152" s="87"/>
      <c r="O152" s="87"/>
      <c r="P152" s="76">
        <f t="shared" si="44"/>
        <v>0</v>
      </c>
      <c r="Q152" s="86"/>
      <c r="R152" s="87"/>
      <c r="S152" s="87"/>
      <c r="T152" s="211">
        <f t="shared" si="45"/>
        <v>0</v>
      </c>
      <c r="U152" s="86"/>
      <c r="V152" s="87">
        <v>0</v>
      </c>
      <c r="W152" s="87">
        <v>0</v>
      </c>
      <c r="X152" s="211">
        <f t="shared" si="46"/>
        <v>0</v>
      </c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  <c r="AP152" s="88"/>
      <c r="AQ152" s="88"/>
      <c r="AR152" s="88"/>
      <c r="AS152" s="86"/>
      <c r="AT152" s="87"/>
      <c r="AU152" s="87"/>
      <c r="AV152" s="211">
        <f t="shared" si="47"/>
        <v>0</v>
      </c>
      <c r="AW152" s="89"/>
      <c r="AX152" s="87"/>
      <c r="AY152" s="87"/>
      <c r="AZ152" s="79">
        <f t="shared" si="48"/>
        <v>0</v>
      </c>
      <c r="BA152" s="89"/>
      <c r="BB152" s="87"/>
      <c r="BC152" s="87"/>
      <c r="BD152" s="79">
        <f>BA152*BB152+BC152</f>
        <v>0</v>
      </c>
      <c r="BE152" s="89"/>
      <c r="BF152" s="87"/>
      <c r="BG152" s="87"/>
      <c r="BH152" s="79">
        <f>BE152*BF152+BG152</f>
        <v>0</v>
      </c>
      <c r="BI152" s="80"/>
      <c r="BJ152" s="80"/>
      <c r="BK152" s="80"/>
      <c r="BL152" s="80"/>
      <c r="BM152" s="80"/>
      <c r="BN152" s="80"/>
      <c r="BO152" s="80"/>
      <c r="BP152" s="80"/>
      <c r="BQ152" s="80"/>
      <c r="BR152" s="80"/>
      <c r="BS152" s="80"/>
      <c r="BT152" s="80"/>
      <c r="BU152" s="80"/>
      <c r="BV152" s="80"/>
      <c r="BW152" s="80"/>
      <c r="BX152" s="80"/>
      <c r="BY152" s="80"/>
      <c r="BZ152" s="80"/>
      <c r="CA152" s="80"/>
      <c r="CB152" s="80"/>
      <c r="CC152" s="80"/>
      <c r="CD152" s="80"/>
      <c r="CE152" s="80"/>
      <c r="CF152" s="80"/>
      <c r="CG152" s="80"/>
      <c r="CH152" s="81"/>
    </row>
    <row r="153" spans="1:86" s="82" customFormat="1" ht="16.5" hidden="1" thickBot="1" x14ac:dyDescent="0.3">
      <c r="A153" s="71">
        <v>53</v>
      </c>
      <c r="B153" s="91" t="s">
        <v>95</v>
      </c>
      <c r="C153" s="92"/>
      <c r="D153" s="51" t="e">
        <f>SUM(H153+L153+P153+T153+X153+AV153+AZ153+#REF!)</f>
        <v>#REF!</v>
      </c>
      <c r="E153" s="93"/>
      <c r="F153" s="94"/>
      <c r="G153" s="94"/>
      <c r="H153" s="237">
        <f t="shared" si="42"/>
        <v>0</v>
      </c>
      <c r="I153" s="93"/>
      <c r="J153" s="94"/>
      <c r="K153" s="94"/>
      <c r="L153" s="237">
        <f t="shared" si="43"/>
        <v>0</v>
      </c>
      <c r="M153" s="93"/>
      <c r="N153" s="94"/>
      <c r="O153" s="94"/>
      <c r="P153" s="95">
        <f t="shared" si="44"/>
        <v>0</v>
      </c>
      <c r="Q153" s="93"/>
      <c r="R153" s="94"/>
      <c r="S153" s="94"/>
      <c r="T153" s="216">
        <f t="shared" si="45"/>
        <v>0</v>
      </c>
      <c r="U153" s="93"/>
      <c r="V153" s="94"/>
      <c r="W153" s="94"/>
      <c r="X153" s="216">
        <f t="shared" si="46"/>
        <v>0</v>
      </c>
      <c r="Y153" s="96"/>
      <c r="Z153" s="96"/>
      <c r="AA153" s="96"/>
      <c r="AB153" s="96"/>
      <c r="AC153" s="96"/>
      <c r="AD153" s="96"/>
      <c r="AE153" s="96"/>
      <c r="AF153" s="96"/>
      <c r="AG153" s="96"/>
      <c r="AH153" s="96"/>
      <c r="AI153" s="96"/>
      <c r="AJ153" s="96"/>
      <c r="AK153" s="96"/>
      <c r="AL153" s="96"/>
      <c r="AM153" s="96"/>
      <c r="AN153" s="96"/>
      <c r="AO153" s="96"/>
      <c r="AP153" s="96"/>
      <c r="AQ153" s="96"/>
      <c r="AR153" s="96"/>
      <c r="AS153" s="93"/>
      <c r="AT153" s="94"/>
      <c r="AU153" s="94"/>
      <c r="AV153" s="216">
        <f t="shared" si="47"/>
        <v>0</v>
      </c>
      <c r="AW153" s="97"/>
      <c r="AX153" s="94">
        <v>0</v>
      </c>
      <c r="AY153" s="94">
        <v>0</v>
      </c>
      <c r="AZ153" s="98">
        <f t="shared" si="48"/>
        <v>0</v>
      </c>
      <c r="BA153" s="97"/>
      <c r="BB153" s="94">
        <v>0</v>
      </c>
      <c r="BC153" s="94">
        <v>0</v>
      </c>
      <c r="BD153" s="98">
        <f>BA153*BB153+BC153</f>
        <v>0</v>
      </c>
      <c r="BE153" s="97"/>
      <c r="BF153" s="94">
        <v>0</v>
      </c>
      <c r="BG153" s="94">
        <v>0</v>
      </c>
      <c r="BH153" s="98">
        <f>BE153*BF153+BG153</f>
        <v>0</v>
      </c>
      <c r="BI153" s="80"/>
      <c r="BJ153" s="80"/>
      <c r="BK153" s="80"/>
      <c r="BL153" s="80"/>
      <c r="BM153" s="80"/>
      <c r="BN153" s="80"/>
      <c r="BO153" s="80"/>
      <c r="BP153" s="80"/>
      <c r="BQ153" s="80"/>
      <c r="BR153" s="80"/>
      <c r="BS153" s="80"/>
      <c r="BT153" s="80"/>
      <c r="BU153" s="80"/>
      <c r="BV153" s="80"/>
      <c r="BW153" s="80"/>
      <c r="BX153" s="80"/>
      <c r="BY153" s="80"/>
      <c r="BZ153" s="80"/>
      <c r="CA153" s="80"/>
      <c r="CB153" s="80"/>
      <c r="CC153" s="80"/>
      <c r="CD153" s="80"/>
      <c r="CE153" s="80"/>
      <c r="CF153" s="80"/>
      <c r="CG153" s="80"/>
      <c r="CH153" s="81"/>
    </row>
    <row r="154" spans="1:86" s="10" customFormat="1" x14ac:dyDescent="0.25">
      <c r="D154" s="11"/>
      <c r="H154" s="218"/>
      <c r="L154" s="218"/>
      <c r="T154" s="218"/>
      <c r="X154" s="218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V154" s="218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</row>
    <row r="155" spans="1:86" s="10" customFormat="1" x14ac:dyDescent="0.25">
      <c r="A155" s="29"/>
      <c r="B155" s="399"/>
      <c r="C155" s="399"/>
      <c r="D155" s="399"/>
      <c r="E155" s="399"/>
      <c r="F155" s="399"/>
      <c r="G155" s="399"/>
      <c r="H155" s="399"/>
      <c r="I155" s="399"/>
      <c r="J155" s="399"/>
      <c r="K155" s="399"/>
      <c r="L155" s="238"/>
      <c r="M155" s="32"/>
      <c r="N155" s="32"/>
      <c r="O155" s="32"/>
      <c r="P155" s="32"/>
      <c r="Q155" s="32"/>
      <c r="R155" s="32"/>
      <c r="S155" s="32"/>
      <c r="T155" s="238"/>
      <c r="U155" s="32"/>
      <c r="V155" s="32"/>
      <c r="W155" s="32"/>
      <c r="X155" s="238"/>
      <c r="Y155" s="32"/>
      <c r="Z155" s="32"/>
      <c r="AA155" s="32"/>
      <c r="AB155" s="32"/>
      <c r="AC155" s="32"/>
      <c r="AD155" s="32"/>
      <c r="AE155" s="32"/>
      <c r="AF155" s="32"/>
      <c r="AG155" s="32"/>
      <c r="AH155" s="32"/>
      <c r="AI155" s="32"/>
      <c r="AJ155" s="32"/>
      <c r="AK155" s="32"/>
      <c r="AL155" s="32"/>
      <c r="AM155" s="32"/>
      <c r="AN155" s="32"/>
      <c r="AO155" s="32"/>
      <c r="AP155" s="32"/>
      <c r="AQ155" s="32"/>
      <c r="AR155" s="32"/>
      <c r="AS155" s="32"/>
      <c r="AT155" s="32"/>
      <c r="AU155" s="32"/>
      <c r="AV155" s="238"/>
      <c r="AW155" s="32"/>
      <c r="AX155" s="32"/>
      <c r="AY155" s="32"/>
      <c r="AZ155" s="32"/>
      <c r="BA155" s="32"/>
      <c r="BB155" s="32"/>
      <c r="BC155" s="32"/>
      <c r="BD155" s="32"/>
      <c r="BE155" s="32"/>
      <c r="BF155" s="32"/>
      <c r="BG155" s="32"/>
      <c r="BH155" s="32"/>
    </row>
    <row r="156" spans="1:86" s="10" customFormat="1" x14ac:dyDescent="0.25">
      <c r="A156" s="29"/>
      <c r="B156" s="399"/>
      <c r="C156" s="399"/>
      <c r="D156" s="399"/>
      <c r="E156" s="399"/>
      <c r="F156" s="399"/>
      <c r="G156" s="399"/>
      <c r="H156" s="399"/>
      <c r="I156" s="399"/>
      <c r="J156" s="399"/>
      <c r="K156" s="399"/>
      <c r="L156" s="399"/>
      <c r="M156" s="399"/>
      <c r="N156" s="399"/>
      <c r="O156" s="399"/>
      <c r="P156" s="399"/>
      <c r="Q156" s="399"/>
      <c r="R156" s="399"/>
      <c r="S156" s="399"/>
      <c r="T156" s="399"/>
      <c r="U156" s="399"/>
      <c r="V156" s="399"/>
      <c r="W156" s="399"/>
      <c r="X156" s="399"/>
      <c r="Y156" s="399"/>
      <c r="Z156" s="399"/>
      <c r="AA156" s="399"/>
      <c r="AB156" s="399"/>
      <c r="AC156" s="399"/>
      <c r="AD156" s="399"/>
      <c r="AE156" s="399"/>
      <c r="AF156" s="399"/>
      <c r="AG156" s="399"/>
      <c r="AH156" s="399"/>
      <c r="AI156" s="399"/>
      <c r="AJ156" s="399"/>
      <c r="AK156" s="399"/>
      <c r="AL156" s="399"/>
      <c r="AM156" s="399"/>
      <c r="AN156" s="399"/>
      <c r="AO156" s="399"/>
      <c r="AP156" s="399"/>
      <c r="AQ156" s="399"/>
      <c r="AR156" s="399"/>
      <c r="AS156" s="399"/>
      <c r="AT156" s="399"/>
      <c r="AU156" s="399"/>
      <c r="AV156" s="399"/>
      <c r="AW156" s="399"/>
      <c r="AX156" s="399"/>
      <c r="AY156" s="399"/>
      <c r="AZ156" s="33"/>
      <c r="BD156" s="33"/>
      <c r="BH156" s="33"/>
    </row>
    <row r="157" spans="1:86" s="10" customFormat="1" x14ac:dyDescent="0.25">
      <c r="A157" s="29"/>
      <c r="B157" s="34"/>
      <c r="C157" s="32"/>
      <c r="D157" s="32"/>
      <c r="E157" s="32"/>
      <c r="F157" s="32"/>
      <c r="G157" s="32"/>
      <c r="H157" s="238"/>
      <c r="I157" s="32"/>
      <c r="J157" s="32"/>
      <c r="K157" s="32"/>
      <c r="L157" s="238"/>
      <c r="M157" s="32"/>
      <c r="N157" s="32"/>
      <c r="O157" s="32"/>
      <c r="P157" s="32"/>
      <c r="Q157" s="32"/>
      <c r="R157" s="32"/>
      <c r="S157" s="32"/>
      <c r="T157" s="238"/>
      <c r="U157" s="32"/>
      <c r="V157" s="32"/>
      <c r="W157" s="32"/>
      <c r="X157" s="238"/>
      <c r="Y157" s="32"/>
      <c r="Z157" s="32"/>
      <c r="AA157" s="32"/>
      <c r="AB157" s="32"/>
      <c r="AC157" s="32"/>
      <c r="AD157" s="32"/>
      <c r="AE157" s="32"/>
      <c r="AF157" s="32"/>
      <c r="AG157" s="32"/>
      <c r="AH157" s="32"/>
      <c r="AI157" s="32"/>
      <c r="AJ157" s="32"/>
      <c r="AK157" s="32"/>
      <c r="AL157" s="32"/>
      <c r="AM157" s="32"/>
      <c r="AN157" s="32"/>
      <c r="AO157" s="32"/>
      <c r="AP157" s="32"/>
      <c r="AQ157" s="32"/>
      <c r="AR157" s="32"/>
      <c r="AS157" s="32"/>
      <c r="AT157" s="32"/>
      <c r="AU157" s="32"/>
      <c r="AV157" s="238"/>
      <c r="AW157" s="32"/>
      <c r="AX157" s="32"/>
      <c r="AY157" s="32"/>
      <c r="AZ157" s="32"/>
      <c r="BA157" s="32"/>
      <c r="BB157" s="32"/>
      <c r="BC157" s="32"/>
      <c r="BD157" s="32"/>
      <c r="BE157" s="32"/>
      <c r="BF157" s="32"/>
      <c r="BG157" s="32"/>
      <c r="BH157" s="32"/>
    </row>
    <row r="158" spans="1:86" s="10" customFormat="1" x14ac:dyDescent="0.25">
      <c r="A158" s="29"/>
      <c r="B158" s="399"/>
      <c r="C158" s="399"/>
      <c r="D158" s="399"/>
      <c r="E158" s="399"/>
      <c r="F158" s="399"/>
      <c r="G158" s="399"/>
      <c r="H158" s="399"/>
      <c r="I158" s="399"/>
      <c r="J158" s="399"/>
      <c r="K158" s="399"/>
      <c r="L158" s="399"/>
      <c r="M158" s="399"/>
      <c r="N158" s="399"/>
      <c r="O158" s="399"/>
      <c r="P158" s="399"/>
      <c r="Q158" s="399"/>
      <c r="R158" s="399"/>
      <c r="S158" s="399"/>
      <c r="T158" s="399"/>
      <c r="U158" s="399"/>
      <c r="V158" s="399"/>
      <c r="W158" s="399"/>
      <c r="X158" s="399"/>
      <c r="Y158" s="399"/>
      <c r="Z158" s="399"/>
      <c r="AA158" s="399"/>
      <c r="AB158" s="399"/>
      <c r="AC158" s="399"/>
      <c r="AD158" s="399"/>
      <c r="AE158" s="399"/>
      <c r="AF158" s="399"/>
      <c r="AG158" s="399"/>
      <c r="AH158" s="399"/>
      <c r="AI158" s="399"/>
      <c r="AJ158" s="399"/>
      <c r="AK158" s="399"/>
      <c r="AL158" s="399"/>
      <c r="AM158" s="399"/>
      <c r="AN158" s="399"/>
      <c r="AO158" s="399"/>
      <c r="AP158" s="399"/>
      <c r="AQ158" s="399"/>
      <c r="AR158" s="399"/>
      <c r="AS158" s="399"/>
      <c r="AT158" s="399"/>
      <c r="AU158" s="399"/>
      <c r="AV158" s="399"/>
      <c r="AW158" s="399"/>
      <c r="AX158" s="399"/>
      <c r="AY158" s="399"/>
      <c r="AZ158" s="32"/>
      <c r="BD158" s="32"/>
      <c r="BH158" s="32"/>
    </row>
    <row r="159" spans="1:86" s="10" customFormat="1" x14ac:dyDescent="0.25">
      <c r="A159" s="29"/>
      <c r="B159" s="399"/>
      <c r="C159" s="399"/>
      <c r="D159" s="399"/>
      <c r="E159" s="399"/>
      <c r="F159" s="399"/>
      <c r="G159" s="399"/>
      <c r="H159" s="399"/>
      <c r="I159" s="399"/>
      <c r="J159" s="399"/>
      <c r="K159" s="399"/>
      <c r="L159" s="399"/>
      <c r="M159" s="399"/>
      <c r="N159" s="399"/>
      <c r="O159" s="399"/>
      <c r="P159" s="399"/>
      <c r="Q159" s="399"/>
      <c r="R159" s="399"/>
      <c r="S159" s="399"/>
      <c r="T159" s="399"/>
      <c r="U159" s="399"/>
      <c r="V159" s="399"/>
      <c r="W159" s="399"/>
      <c r="X159" s="399"/>
      <c r="Y159" s="399"/>
      <c r="Z159" s="399"/>
      <c r="AA159" s="399"/>
      <c r="AB159" s="399"/>
      <c r="AC159" s="399"/>
      <c r="AD159" s="399"/>
      <c r="AE159" s="399"/>
      <c r="AF159" s="399"/>
      <c r="AG159" s="399"/>
      <c r="AH159" s="399"/>
      <c r="AI159" s="399"/>
      <c r="AJ159" s="399"/>
      <c r="AK159" s="399"/>
      <c r="AL159" s="399"/>
      <c r="AM159" s="399"/>
      <c r="AN159" s="399"/>
      <c r="AO159" s="399"/>
      <c r="AP159" s="399"/>
      <c r="AQ159" s="399"/>
      <c r="AR159" s="399"/>
      <c r="AS159" s="399"/>
      <c r="AT159" s="399"/>
      <c r="AU159" s="399"/>
      <c r="AV159" s="399"/>
      <c r="AW159" s="399"/>
      <c r="AX159" s="399"/>
      <c r="AY159" s="32"/>
      <c r="AZ159" s="32"/>
      <c r="BC159" s="32"/>
      <c r="BD159" s="32"/>
      <c r="BG159" s="32"/>
      <c r="BH159" s="32"/>
    </row>
    <row r="160" spans="1:86" s="10" customFormat="1" x14ac:dyDescent="0.25">
      <c r="A160" s="29"/>
      <c r="B160" s="34"/>
      <c r="C160" s="34"/>
      <c r="D160" s="34"/>
      <c r="E160" s="34"/>
      <c r="F160" s="34"/>
      <c r="G160" s="34"/>
      <c r="H160" s="239"/>
      <c r="I160" s="34"/>
      <c r="J160" s="34"/>
      <c r="K160" s="34"/>
      <c r="L160" s="239"/>
      <c r="M160" s="34"/>
      <c r="N160" s="34"/>
      <c r="O160" s="34"/>
      <c r="P160" s="34"/>
      <c r="Q160" s="34"/>
      <c r="R160" s="34"/>
      <c r="S160" s="34"/>
      <c r="T160" s="239"/>
      <c r="U160" s="34"/>
      <c r="V160" s="34"/>
      <c r="W160" s="34"/>
      <c r="X160" s="239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4"/>
      <c r="AK160" s="34"/>
      <c r="AL160" s="34"/>
      <c r="AM160" s="34"/>
      <c r="AN160" s="34"/>
      <c r="AO160" s="34"/>
      <c r="AP160" s="34"/>
      <c r="AQ160" s="34"/>
      <c r="AR160" s="34"/>
      <c r="AS160" s="34"/>
      <c r="AT160" s="34"/>
      <c r="AU160" s="34"/>
      <c r="AV160" s="239"/>
      <c r="AW160" s="34"/>
      <c r="AX160" s="34"/>
      <c r="AY160" s="34"/>
      <c r="AZ160" s="34"/>
      <c r="BA160" s="34"/>
      <c r="BB160" s="34"/>
      <c r="BC160" s="34"/>
      <c r="BD160" s="34"/>
      <c r="BE160" s="34"/>
      <c r="BF160" s="34"/>
      <c r="BG160" s="34"/>
      <c r="BH160" s="34"/>
    </row>
    <row r="161" spans="1:60" s="10" customFormat="1" x14ac:dyDescent="0.25">
      <c r="A161" s="29"/>
      <c r="B161" s="392"/>
      <c r="C161" s="392"/>
      <c r="D161" s="392"/>
      <c r="E161" s="392"/>
      <c r="F161" s="392"/>
      <c r="G161" s="392"/>
      <c r="H161" s="392"/>
      <c r="I161" s="392"/>
      <c r="J161" s="392"/>
      <c r="K161" s="392"/>
      <c r="L161" s="392"/>
      <c r="M161" s="392"/>
      <c r="N161" s="392"/>
      <c r="O161" s="392"/>
      <c r="P161" s="392"/>
      <c r="Q161" s="392"/>
      <c r="R161" s="392"/>
      <c r="S161" s="392"/>
      <c r="T161" s="392"/>
      <c r="U161" s="392"/>
      <c r="V161" s="392"/>
      <c r="W161" s="392"/>
      <c r="X161" s="392"/>
      <c r="Y161" s="392"/>
      <c r="Z161" s="392"/>
      <c r="AA161" s="392"/>
      <c r="AB161" s="392"/>
      <c r="AC161" s="392"/>
      <c r="AD161" s="392"/>
      <c r="AE161" s="392"/>
      <c r="AF161" s="392"/>
      <c r="AG161" s="392"/>
      <c r="AH161" s="392"/>
      <c r="AI161" s="392"/>
      <c r="AJ161" s="392"/>
      <c r="AK161" s="392"/>
      <c r="AL161" s="392"/>
      <c r="AM161" s="392"/>
      <c r="AN161" s="392"/>
      <c r="AO161" s="392"/>
      <c r="AP161" s="392"/>
      <c r="AQ161" s="392"/>
      <c r="AR161" s="392"/>
      <c r="AS161" s="392"/>
      <c r="AT161" s="392"/>
      <c r="AU161" s="392"/>
      <c r="AV161" s="392"/>
      <c r="AW161" s="392"/>
      <c r="AX161" s="392"/>
      <c r="AY161" s="392"/>
      <c r="AZ161" s="392"/>
    </row>
    <row r="162" spans="1:60" s="10" customFormat="1" x14ac:dyDescent="0.25">
      <c r="A162" s="29"/>
      <c r="B162" s="399"/>
      <c r="C162" s="399"/>
      <c r="D162" s="399"/>
      <c r="E162" s="399"/>
      <c r="F162" s="399"/>
      <c r="G162" s="399"/>
      <c r="H162" s="399"/>
      <c r="I162" s="399"/>
      <c r="J162" s="399"/>
      <c r="K162" s="399"/>
      <c r="L162" s="399"/>
      <c r="M162" s="399"/>
      <c r="N162" s="399"/>
      <c r="O162" s="399"/>
      <c r="P162" s="399"/>
      <c r="Q162" s="399"/>
      <c r="R162" s="399"/>
      <c r="S162" s="32"/>
      <c r="T162" s="238"/>
      <c r="U162" s="32"/>
      <c r="V162" s="32"/>
      <c r="W162" s="32"/>
      <c r="X162" s="238"/>
      <c r="Y162" s="32"/>
      <c r="Z162" s="32"/>
      <c r="AA162" s="32"/>
      <c r="AB162" s="32"/>
      <c r="AC162" s="32"/>
      <c r="AD162" s="32"/>
      <c r="AE162" s="32"/>
      <c r="AF162" s="32"/>
      <c r="AG162" s="32"/>
      <c r="AH162" s="32"/>
      <c r="AI162" s="32"/>
      <c r="AJ162" s="32"/>
      <c r="AK162" s="32"/>
      <c r="AL162" s="32"/>
      <c r="AM162" s="32"/>
      <c r="AN162" s="32"/>
      <c r="AO162" s="32"/>
      <c r="AP162" s="32"/>
      <c r="AQ162" s="32"/>
      <c r="AR162" s="32"/>
      <c r="AS162" s="32"/>
      <c r="AT162" s="32"/>
      <c r="AU162" s="32"/>
      <c r="AV162" s="238"/>
      <c r="AW162" s="32"/>
      <c r="AX162" s="32"/>
      <c r="AY162" s="32"/>
      <c r="AZ162" s="32"/>
      <c r="BA162" s="32"/>
      <c r="BB162" s="32"/>
      <c r="BC162" s="32"/>
      <c r="BD162" s="32"/>
      <c r="BE162" s="32"/>
      <c r="BF162" s="32"/>
      <c r="BG162" s="32"/>
      <c r="BH162" s="32"/>
    </row>
    <row r="163" spans="1:60" x14ac:dyDescent="0.25">
      <c r="A163" s="29"/>
      <c r="B163" s="399"/>
      <c r="C163" s="399"/>
      <c r="D163" s="399"/>
      <c r="E163" s="399"/>
      <c r="F163" s="399"/>
      <c r="G163" s="399"/>
      <c r="H163" s="399"/>
      <c r="I163" s="399"/>
      <c r="J163" s="399"/>
      <c r="K163" s="399"/>
      <c r="L163" s="399"/>
      <c r="M163" s="399"/>
      <c r="N163" s="399"/>
      <c r="O163" s="399"/>
      <c r="P163" s="399"/>
      <c r="Q163" s="399"/>
      <c r="R163" s="399"/>
      <c r="S163" s="399"/>
      <c r="T163" s="399"/>
      <c r="U163" s="399"/>
      <c r="V163" s="399"/>
      <c r="W163" s="399"/>
      <c r="X163" s="399"/>
      <c r="Y163" s="399"/>
      <c r="Z163" s="399"/>
      <c r="AA163" s="399"/>
      <c r="AB163" s="399"/>
      <c r="AC163" s="399"/>
      <c r="AD163" s="399"/>
      <c r="AE163" s="399"/>
      <c r="AF163" s="399"/>
      <c r="AG163" s="399"/>
      <c r="AH163" s="399"/>
      <c r="AI163" s="399"/>
      <c r="AJ163" s="399"/>
      <c r="AK163" s="399"/>
      <c r="AL163" s="399"/>
      <c r="AM163" s="399"/>
      <c r="AN163" s="399"/>
      <c r="AO163" s="399"/>
      <c r="AP163" s="399"/>
      <c r="AQ163" s="399"/>
      <c r="AR163" s="399"/>
      <c r="AS163" s="399"/>
      <c r="AT163" s="399"/>
      <c r="AU163" s="399"/>
      <c r="AV163" s="399"/>
      <c r="AW163" s="399"/>
      <c r="AX163" s="399"/>
      <c r="AY163" s="399"/>
      <c r="AZ163" s="399"/>
    </row>
    <row r="164" spans="1:60" hidden="1" x14ac:dyDescent="0.25">
      <c r="A164" s="29" t="s">
        <v>35</v>
      </c>
      <c r="B164" s="399" t="s">
        <v>105</v>
      </c>
      <c r="C164" s="399"/>
      <c r="D164" s="399"/>
      <c r="E164" s="399"/>
      <c r="F164" s="399"/>
      <c r="G164" s="399"/>
      <c r="H164" s="399"/>
      <c r="I164" s="399"/>
      <c r="J164" s="399"/>
      <c r="K164" s="399"/>
      <c r="L164" s="399"/>
      <c r="M164" s="399"/>
      <c r="N164" s="399"/>
      <c r="O164" s="399"/>
      <c r="P164" s="399"/>
      <c r="Q164" s="399"/>
      <c r="R164" s="399"/>
      <c r="S164" s="399"/>
      <c r="T164" s="399"/>
      <c r="U164" s="399"/>
      <c r="V164" s="399"/>
      <c r="W164" s="399"/>
      <c r="X164" s="399"/>
      <c r="Y164" s="399"/>
      <c r="Z164" s="399"/>
      <c r="AA164" s="399"/>
      <c r="AB164" s="399"/>
      <c r="AC164" s="399"/>
      <c r="AD164" s="399"/>
      <c r="AE164" s="399"/>
      <c r="AF164" s="399"/>
      <c r="AG164" s="399"/>
      <c r="AH164" s="399"/>
      <c r="AI164" s="399"/>
      <c r="AJ164" s="399"/>
      <c r="AK164" s="399"/>
      <c r="AL164" s="399"/>
      <c r="AM164" s="399"/>
      <c r="AN164" s="399"/>
      <c r="AO164" s="399"/>
      <c r="AP164" s="399"/>
      <c r="AQ164" s="399"/>
      <c r="AR164" s="399"/>
      <c r="AS164" s="399"/>
      <c r="AT164" s="399"/>
      <c r="AU164" s="399"/>
      <c r="AV164" s="399"/>
      <c r="AW164" s="399"/>
      <c r="AX164" s="399"/>
      <c r="AY164" s="399"/>
      <c r="AZ164" s="399"/>
    </row>
    <row r="165" spans="1:60" hidden="1" x14ac:dyDescent="0.25">
      <c r="A165" s="29" t="s">
        <v>36</v>
      </c>
      <c r="B165" s="399" t="s">
        <v>106</v>
      </c>
      <c r="C165" s="399"/>
      <c r="D165" s="399"/>
      <c r="E165" s="399"/>
      <c r="F165" s="399"/>
      <c r="G165" s="399"/>
      <c r="H165" s="399"/>
      <c r="I165" s="399"/>
      <c r="J165" s="399"/>
      <c r="K165" s="399"/>
      <c r="L165" s="399"/>
      <c r="M165" s="399"/>
      <c r="N165" s="399"/>
      <c r="O165" s="399"/>
      <c r="P165" s="399"/>
      <c r="Q165" s="399"/>
      <c r="R165" s="399"/>
      <c r="S165" s="399"/>
      <c r="T165" s="399"/>
      <c r="U165" s="399"/>
      <c r="V165" s="399"/>
      <c r="W165" s="399"/>
      <c r="X165" s="399"/>
      <c r="Y165" s="399"/>
      <c r="Z165" s="399"/>
      <c r="AA165" s="399"/>
      <c r="AB165" s="399"/>
      <c r="AC165" s="399"/>
      <c r="AD165" s="399"/>
      <c r="AE165" s="399"/>
      <c r="AF165" s="399"/>
      <c r="AG165" s="399"/>
      <c r="AH165" s="399"/>
      <c r="AI165" s="399"/>
      <c r="AJ165" s="399"/>
      <c r="AK165" s="399"/>
      <c r="AL165" s="399"/>
      <c r="AM165" s="399"/>
      <c r="AN165" s="399"/>
      <c r="AO165" s="399"/>
      <c r="AP165" s="399"/>
      <c r="AQ165" s="399"/>
      <c r="AR165" s="399"/>
      <c r="AS165" s="399"/>
      <c r="AT165" s="399"/>
      <c r="AU165" s="399"/>
      <c r="AV165" s="399"/>
      <c r="AW165" s="399"/>
      <c r="AX165" s="399"/>
      <c r="AY165" s="399"/>
      <c r="AZ165" s="399"/>
    </row>
    <row r="166" spans="1:60" hidden="1" x14ac:dyDescent="0.25">
      <c r="A166" s="29" t="s">
        <v>37</v>
      </c>
      <c r="B166" s="399" t="s">
        <v>101</v>
      </c>
      <c r="C166" s="399"/>
      <c r="D166" s="399"/>
      <c r="E166" s="399"/>
      <c r="F166" s="399"/>
      <c r="G166" s="399"/>
      <c r="H166" s="399"/>
      <c r="I166" s="399"/>
      <c r="J166" s="399"/>
      <c r="K166" s="399"/>
      <c r="L166" s="399"/>
      <c r="M166" s="399"/>
      <c r="N166" s="399"/>
      <c r="O166" s="399"/>
      <c r="P166" s="399"/>
      <c r="Q166" s="399"/>
      <c r="R166" s="399"/>
      <c r="S166" s="399"/>
      <c r="T166" s="399"/>
      <c r="U166" s="399"/>
      <c r="V166" s="399"/>
      <c r="W166" s="399"/>
      <c r="X166" s="399"/>
      <c r="Y166" s="399"/>
      <c r="Z166" s="399"/>
      <c r="AA166" s="399"/>
      <c r="AB166" s="399"/>
      <c r="AC166" s="399"/>
      <c r="AD166" s="399"/>
      <c r="AE166" s="399"/>
      <c r="AF166" s="399"/>
      <c r="AG166" s="399"/>
      <c r="AH166" s="399"/>
      <c r="AI166" s="399"/>
      <c r="AJ166" s="399"/>
      <c r="AK166" s="399"/>
      <c r="AL166" s="399"/>
      <c r="AM166" s="399"/>
      <c r="AN166" s="399"/>
      <c r="AO166" s="399"/>
      <c r="AP166" s="399"/>
      <c r="AQ166" s="399"/>
      <c r="AR166" s="399"/>
      <c r="AS166" s="399"/>
      <c r="AT166" s="399"/>
      <c r="AU166" s="399"/>
      <c r="AV166" s="399"/>
      <c r="AW166" s="399"/>
      <c r="AX166" s="399"/>
      <c r="AY166" s="399"/>
      <c r="AZ166" s="399"/>
    </row>
    <row r="167" spans="1:60" hidden="1" x14ac:dyDescent="0.25">
      <c r="A167" s="29" t="s">
        <v>38</v>
      </c>
      <c r="B167" s="392" t="s">
        <v>98</v>
      </c>
      <c r="C167" s="392"/>
      <c r="D167" s="392"/>
      <c r="E167" s="392"/>
      <c r="F167" s="392"/>
      <c r="G167" s="392"/>
      <c r="H167" s="392"/>
      <c r="I167" s="392"/>
      <c r="J167" s="392"/>
      <c r="K167" s="392"/>
      <c r="L167" s="392"/>
      <c r="M167" s="392"/>
      <c r="N167" s="392"/>
      <c r="O167" s="392"/>
      <c r="P167" s="392"/>
      <c r="Q167" s="392"/>
      <c r="R167" s="392"/>
      <c r="S167" s="392"/>
      <c r="T167" s="392"/>
      <c r="U167" s="392"/>
      <c r="V167" s="392"/>
      <c r="W167" s="392"/>
      <c r="X167" s="392"/>
      <c r="Y167" s="392"/>
      <c r="Z167" s="392"/>
      <c r="AA167" s="392"/>
      <c r="AB167" s="392"/>
      <c r="AC167" s="392"/>
      <c r="AD167" s="392"/>
      <c r="AE167" s="392"/>
      <c r="AF167" s="392"/>
      <c r="AG167" s="392"/>
      <c r="AH167" s="392"/>
      <c r="AI167" s="392"/>
      <c r="AJ167" s="392"/>
      <c r="AK167" s="392"/>
      <c r="AL167" s="392"/>
      <c r="AM167" s="392"/>
      <c r="AN167" s="392"/>
      <c r="AO167" s="392"/>
      <c r="AP167" s="392"/>
      <c r="AQ167" s="392"/>
      <c r="AR167" s="392"/>
      <c r="AS167" s="392"/>
      <c r="AT167" s="392"/>
      <c r="AU167" s="392"/>
      <c r="AV167" s="392"/>
      <c r="AW167" s="392"/>
      <c r="AX167" s="392"/>
      <c r="AY167" s="392"/>
      <c r="AZ167" s="392"/>
    </row>
    <row r="168" spans="1:60" hidden="1" x14ac:dyDescent="0.25">
      <c r="A168" s="29" t="s">
        <v>39</v>
      </c>
      <c r="B168" s="399" t="s">
        <v>99</v>
      </c>
      <c r="C168" s="399"/>
      <c r="D168" s="399"/>
      <c r="E168" s="399"/>
      <c r="F168" s="399"/>
      <c r="G168" s="399"/>
      <c r="H168" s="399"/>
      <c r="I168" s="399"/>
      <c r="J168" s="399"/>
      <c r="K168" s="399"/>
      <c r="L168" s="399"/>
      <c r="M168" s="399"/>
      <c r="N168" s="399"/>
      <c r="O168" s="399"/>
      <c r="P168" s="399"/>
      <c r="Q168" s="399"/>
      <c r="R168" s="399"/>
      <c r="S168" s="399"/>
      <c r="T168" s="399"/>
      <c r="U168" s="399"/>
      <c r="V168" s="399"/>
      <c r="W168" s="399"/>
      <c r="X168" s="399"/>
      <c r="Y168" s="399"/>
      <c r="Z168" s="399"/>
      <c r="AA168" s="399"/>
      <c r="AB168" s="399"/>
      <c r="AC168" s="399"/>
      <c r="AD168" s="399"/>
      <c r="AE168" s="399"/>
      <c r="AF168" s="399"/>
      <c r="AG168" s="399"/>
      <c r="AH168" s="399"/>
      <c r="AI168" s="399"/>
      <c r="AJ168" s="399"/>
      <c r="AK168" s="399"/>
      <c r="AL168" s="399"/>
      <c r="AM168" s="399"/>
      <c r="AN168" s="399"/>
      <c r="AO168" s="399"/>
      <c r="AP168" s="399"/>
      <c r="AQ168" s="399"/>
      <c r="AR168" s="399"/>
      <c r="AS168" s="399"/>
      <c r="AT168" s="399"/>
      <c r="AU168" s="399"/>
      <c r="AV168" s="399"/>
      <c r="AW168" s="399"/>
      <c r="AX168" s="399"/>
      <c r="AY168" s="399"/>
      <c r="AZ168" s="399"/>
    </row>
    <row r="169" spans="1:60" hidden="1" x14ac:dyDescent="0.25">
      <c r="A169" s="29" t="s">
        <v>40</v>
      </c>
      <c r="B169" s="399" t="s">
        <v>100</v>
      </c>
      <c r="C169" s="399"/>
      <c r="D169" s="399"/>
      <c r="E169" s="399"/>
      <c r="F169" s="399"/>
      <c r="G169" s="399"/>
      <c r="H169" s="399"/>
      <c r="I169" s="399"/>
      <c r="J169" s="399"/>
      <c r="K169" s="399"/>
      <c r="L169" s="399"/>
      <c r="M169" s="399"/>
      <c r="N169" s="399"/>
      <c r="O169" s="399"/>
      <c r="P169" s="399"/>
      <c r="Q169" s="399"/>
      <c r="R169" s="399"/>
      <c r="S169" s="399"/>
      <c r="T169" s="399"/>
      <c r="U169" s="399"/>
      <c r="V169" s="399"/>
      <c r="W169" s="399"/>
      <c r="X169" s="399"/>
      <c r="Y169" s="399"/>
      <c r="Z169" s="399"/>
      <c r="AA169" s="399"/>
      <c r="AB169" s="399"/>
      <c r="AC169" s="399"/>
      <c r="AD169" s="399"/>
      <c r="AE169" s="399"/>
      <c r="AF169" s="399"/>
      <c r="AG169" s="399"/>
      <c r="AH169" s="399"/>
      <c r="AI169" s="399"/>
      <c r="AJ169" s="399"/>
      <c r="AK169" s="399"/>
      <c r="AL169" s="399"/>
      <c r="AM169" s="399"/>
      <c r="AN169" s="399"/>
      <c r="AO169" s="399"/>
      <c r="AP169" s="399"/>
      <c r="AQ169" s="399"/>
      <c r="AR169" s="399"/>
      <c r="AS169" s="399"/>
      <c r="AT169" s="399"/>
      <c r="AU169" s="399"/>
      <c r="AV169" s="399"/>
      <c r="AW169" s="399"/>
      <c r="AX169" s="399"/>
      <c r="AY169" s="399"/>
      <c r="AZ169" s="399"/>
    </row>
    <row r="170" spans="1:60" hidden="1" x14ac:dyDescent="0.25">
      <c r="A170" s="29" t="s">
        <v>41</v>
      </c>
      <c r="B170" s="399" t="s">
        <v>102</v>
      </c>
      <c r="C170" s="399"/>
      <c r="D170" s="399"/>
      <c r="E170" s="399"/>
      <c r="F170" s="399"/>
      <c r="G170" s="399"/>
      <c r="H170" s="399"/>
      <c r="I170" s="399"/>
      <c r="J170" s="399"/>
      <c r="K170" s="399"/>
      <c r="L170" s="399"/>
      <c r="M170" s="399"/>
      <c r="N170" s="399"/>
      <c r="O170" s="399"/>
      <c r="P170" s="399"/>
      <c r="Q170" s="399"/>
      <c r="R170" s="399"/>
      <c r="S170" s="399"/>
      <c r="T170" s="399"/>
      <c r="U170" s="399"/>
      <c r="V170" s="399"/>
      <c r="W170" s="399"/>
      <c r="X170" s="399"/>
      <c r="Y170" s="399"/>
      <c r="Z170" s="399"/>
      <c r="AA170" s="399"/>
      <c r="AB170" s="399"/>
      <c r="AC170" s="399"/>
      <c r="AD170" s="399"/>
      <c r="AE170" s="399"/>
      <c r="AF170" s="399"/>
      <c r="AG170" s="399"/>
      <c r="AH170" s="399"/>
      <c r="AI170" s="399"/>
      <c r="AJ170" s="399"/>
      <c r="AK170" s="399"/>
      <c r="AL170" s="399"/>
      <c r="AM170" s="399"/>
      <c r="AN170" s="399"/>
      <c r="AO170" s="399"/>
      <c r="AP170" s="399"/>
      <c r="AQ170" s="399"/>
      <c r="AR170" s="399"/>
      <c r="AS170" s="399"/>
      <c r="AT170" s="399"/>
      <c r="AU170" s="399"/>
      <c r="AV170" s="399"/>
      <c r="AW170" s="399"/>
      <c r="AX170" s="399"/>
      <c r="AY170" s="399"/>
      <c r="AZ170" s="399"/>
    </row>
    <row r="171" spans="1:60" x14ac:dyDescent="0.25">
      <c r="B171" s="495"/>
      <c r="C171" s="495"/>
      <c r="D171" s="495"/>
      <c r="E171" s="495"/>
      <c r="F171" s="495"/>
      <c r="G171" s="495"/>
      <c r="H171" s="495"/>
      <c r="I171" s="495"/>
      <c r="J171" s="495"/>
      <c r="K171" s="495"/>
      <c r="L171" s="495"/>
      <c r="M171" s="495"/>
      <c r="N171" s="495"/>
      <c r="O171" s="495"/>
    </row>
    <row r="172" spans="1:60" x14ac:dyDescent="0.25">
      <c r="B172" s="495"/>
      <c r="C172" s="495"/>
      <c r="D172" s="495"/>
      <c r="E172" s="495"/>
      <c r="F172" s="495"/>
      <c r="G172" s="495"/>
      <c r="H172" s="495"/>
      <c r="I172" s="495"/>
      <c r="J172" s="495"/>
      <c r="K172" s="495"/>
      <c r="L172" s="495"/>
      <c r="M172" s="495"/>
      <c r="N172" s="495"/>
      <c r="O172" s="495"/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1:BH89">
    <sortCondition descending="1" ref="D43:D89"/>
  </sortState>
  <mergeCells count="32">
    <mergeCell ref="Y2:AB3"/>
    <mergeCell ref="B162:R162"/>
    <mergeCell ref="B163:AZ163"/>
    <mergeCell ref="B164:AZ164"/>
    <mergeCell ref="B165:AZ165"/>
    <mergeCell ref="AC2:AF3"/>
    <mergeCell ref="AG2:AJ3"/>
    <mergeCell ref="AO2:AR3"/>
    <mergeCell ref="AK2:AN3"/>
    <mergeCell ref="B166:AZ166"/>
    <mergeCell ref="B167:AZ167"/>
    <mergeCell ref="B171:O171"/>
    <mergeCell ref="B172:O172"/>
    <mergeCell ref="B168:AZ168"/>
    <mergeCell ref="B169:AZ169"/>
    <mergeCell ref="B170:AZ170"/>
    <mergeCell ref="BE2:BH3"/>
    <mergeCell ref="A1:BH1"/>
    <mergeCell ref="B161:AZ161"/>
    <mergeCell ref="B155:K155"/>
    <mergeCell ref="B156:AY156"/>
    <mergeCell ref="A2:D3"/>
    <mergeCell ref="AS2:AV3"/>
    <mergeCell ref="AW2:AZ3"/>
    <mergeCell ref="I2:L3"/>
    <mergeCell ref="M2:P3"/>
    <mergeCell ref="Q2:T3"/>
    <mergeCell ref="U2:X3"/>
    <mergeCell ref="BA2:BD3"/>
    <mergeCell ref="E2:H3"/>
    <mergeCell ref="B158:AY158"/>
    <mergeCell ref="B159:AX159"/>
  </mergeCells>
  <phoneticPr fontId="15" type="noConversion"/>
  <pageMargins left="0.7" right="0.7" top="0.75" bottom="0.75" header="0.3" footer="0.3"/>
  <pageSetup orientation="portrait" r:id="rId1"/>
  <ignoredErrors>
    <ignoredError sqref="X51 D60:D61 D52 D64:D67 D24 D13 D53:D56 D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C38D0-A947-40C8-AE88-F6C85B5CF3A2}">
  <dimension ref="A1:HK217"/>
  <sheetViews>
    <sheetView workbookViewId="0">
      <selection activeCell="AB9" sqref="AB9"/>
    </sheetView>
  </sheetViews>
  <sheetFormatPr defaultColWidth="10.875" defaultRowHeight="15.75" x14ac:dyDescent="0.25"/>
  <cols>
    <col min="1" max="1" width="4.125" style="1" customWidth="1"/>
    <col min="2" max="2" width="17" style="13" customWidth="1"/>
    <col min="3" max="3" width="5.75" style="13" customWidth="1"/>
    <col min="4" max="4" width="5.75" style="2" customWidth="1"/>
    <col min="5" max="6" width="3.75" style="2" customWidth="1"/>
    <col min="7" max="7" width="3.875" style="2" customWidth="1"/>
    <col min="8" max="8" width="3.875" style="210" customWidth="1"/>
    <col min="9" max="9" width="4.25" style="2" customWidth="1"/>
    <col min="10" max="11" width="3.625" style="2" customWidth="1"/>
    <col min="12" max="12" width="4.375" style="210" customWidth="1"/>
    <col min="13" max="13" width="3.875" style="2" customWidth="1"/>
    <col min="14" max="15" width="4" style="2" customWidth="1"/>
    <col min="16" max="16" width="3.875" style="210" customWidth="1"/>
    <col min="17" max="17" width="3.875" style="2" customWidth="1"/>
    <col min="18" max="18" width="3.625" style="2" customWidth="1"/>
    <col min="19" max="19" width="3.75" style="2" customWidth="1"/>
    <col min="20" max="20" width="4.375" style="210" customWidth="1"/>
    <col min="21" max="21" width="3.25" style="2" customWidth="1"/>
    <col min="22" max="22" width="3.75" style="2" customWidth="1"/>
    <col min="23" max="23" width="3.375" style="2" customWidth="1"/>
    <col min="24" max="24" width="4" style="210" bestFit="1" customWidth="1"/>
    <col min="25" max="25" width="4.125" style="10" bestFit="1" customWidth="1"/>
    <col min="26" max="26" width="3" style="10" bestFit="1" customWidth="1"/>
    <col min="27" max="27" width="3.625" style="10" bestFit="1" customWidth="1"/>
    <col min="28" max="28" width="4" style="10" bestFit="1" customWidth="1"/>
    <col min="29" max="29" width="4.125" style="10" bestFit="1" customWidth="1"/>
    <col min="30" max="30" width="3.25" style="10" customWidth="1"/>
    <col min="31" max="31" width="3.625" style="10" bestFit="1" customWidth="1"/>
    <col min="32" max="32" width="4" style="10" bestFit="1" customWidth="1"/>
    <col min="33" max="33" width="4.125" style="10" bestFit="1" customWidth="1"/>
    <col min="34" max="34" width="4" style="10" customWidth="1"/>
    <col min="35" max="35" width="3.625" style="10" bestFit="1" customWidth="1"/>
    <col min="36" max="36" width="4" style="10" bestFit="1" customWidth="1"/>
    <col min="37" max="40" width="4" style="10" customWidth="1"/>
    <col min="41" max="41" width="4.125" style="10" hidden="1" customWidth="1"/>
    <col min="42" max="42" width="3" style="10" hidden="1" customWidth="1"/>
    <col min="43" max="43" width="3.625" style="10" hidden="1" customWidth="1"/>
    <col min="44" max="44" width="4" style="10" hidden="1" customWidth="1"/>
    <col min="45" max="83" width="10.875" style="10"/>
    <col min="84" max="16384" width="10.875" style="1"/>
  </cols>
  <sheetData>
    <row r="1" spans="1:219" ht="16.5" thickBot="1" x14ac:dyDescent="0.3">
      <c r="A1" s="378" t="s">
        <v>278</v>
      </c>
      <c r="B1" s="378"/>
      <c r="C1" s="378"/>
      <c r="D1" s="378"/>
      <c r="E1" s="378"/>
      <c r="F1" s="378"/>
      <c r="G1" s="378"/>
      <c r="H1" s="378"/>
      <c r="I1" s="378"/>
      <c r="J1" s="378"/>
      <c r="K1" s="378"/>
      <c r="L1" s="378"/>
      <c r="M1" s="378"/>
      <c r="N1" s="378"/>
      <c r="O1" s="378"/>
      <c r="P1" s="378"/>
      <c r="Q1" s="378"/>
      <c r="R1" s="378"/>
      <c r="S1" s="378"/>
      <c r="T1" s="378"/>
      <c r="U1" s="378"/>
      <c r="V1" s="378"/>
      <c r="W1" s="378"/>
      <c r="X1" s="378"/>
      <c r="Y1" s="378"/>
      <c r="Z1" s="378"/>
      <c r="AA1" s="378"/>
      <c r="AB1" s="378"/>
      <c r="AC1" s="378"/>
      <c r="AD1" s="378"/>
      <c r="AE1" s="378"/>
      <c r="AF1" s="378"/>
      <c r="AG1" s="378"/>
      <c r="AH1" s="378"/>
      <c r="AI1" s="378"/>
      <c r="AJ1" s="378"/>
      <c r="AK1" s="378"/>
      <c r="AL1" s="378"/>
      <c r="AM1" s="378"/>
      <c r="AN1" s="378"/>
      <c r="AO1" s="378"/>
      <c r="AP1" s="378"/>
      <c r="AQ1" s="378"/>
      <c r="AR1" s="378"/>
    </row>
    <row r="2" spans="1:219" s="4" customFormat="1" ht="14.1" customHeight="1" x14ac:dyDescent="0.25">
      <c r="A2" s="406" t="s">
        <v>119</v>
      </c>
      <c r="B2" s="407"/>
      <c r="C2" s="407"/>
      <c r="D2" s="408"/>
      <c r="E2" s="437" t="s">
        <v>273</v>
      </c>
      <c r="F2" s="438"/>
      <c r="G2" s="438"/>
      <c r="H2" s="439"/>
      <c r="I2" s="385" t="s">
        <v>275</v>
      </c>
      <c r="J2" s="386"/>
      <c r="K2" s="386"/>
      <c r="L2" s="387"/>
      <c r="M2" s="385" t="s">
        <v>318</v>
      </c>
      <c r="N2" s="386"/>
      <c r="O2" s="386"/>
      <c r="P2" s="387"/>
      <c r="Q2" s="379" t="s">
        <v>288</v>
      </c>
      <c r="R2" s="380"/>
      <c r="S2" s="380"/>
      <c r="T2" s="380"/>
      <c r="U2" s="379" t="s">
        <v>354</v>
      </c>
      <c r="V2" s="380"/>
      <c r="W2" s="380"/>
      <c r="X2" s="381"/>
      <c r="Y2" s="500" t="s">
        <v>355</v>
      </c>
      <c r="Z2" s="501"/>
      <c r="AA2" s="501"/>
      <c r="AB2" s="502"/>
      <c r="AC2" s="504" t="s">
        <v>328</v>
      </c>
      <c r="AD2" s="380"/>
      <c r="AE2" s="380"/>
      <c r="AF2" s="380"/>
      <c r="AG2" s="379" t="s">
        <v>329</v>
      </c>
      <c r="AH2" s="380"/>
      <c r="AI2" s="380"/>
      <c r="AJ2" s="381"/>
      <c r="AK2" s="412" t="s">
        <v>327</v>
      </c>
      <c r="AL2" s="413"/>
      <c r="AM2" s="413"/>
      <c r="AN2" s="414"/>
      <c r="AO2" s="496"/>
      <c r="AP2" s="497"/>
      <c r="AQ2" s="497"/>
      <c r="AR2" s="498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</row>
    <row r="3" spans="1:219" s="5" customFormat="1" ht="63" customHeight="1" thickBot="1" x14ac:dyDescent="0.3">
      <c r="A3" s="409"/>
      <c r="B3" s="410"/>
      <c r="C3" s="410"/>
      <c r="D3" s="411"/>
      <c r="E3" s="388"/>
      <c r="F3" s="389"/>
      <c r="G3" s="389"/>
      <c r="H3" s="390"/>
      <c r="I3" s="388"/>
      <c r="J3" s="389"/>
      <c r="K3" s="389"/>
      <c r="L3" s="390"/>
      <c r="M3" s="388"/>
      <c r="N3" s="389"/>
      <c r="O3" s="389"/>
      <c r="P3" s="390"/>
      <c r="Q3" s="382"/>
      <c r="R3" s="383"/>
      <c r="S3" s="383"/>
      <c r="T3" s="383"/>
      <c r="U3" s="382"/>
      <c r="V3" s="383"/>
      <c r="W3" s="383"/>
      <c r="X3" s="384"/>
      <c r="Y3" s="503"/>
      <c r="Z3" s="428"/>
      <c r="AA3" s="428"/>
      <c r="AB3" s="429"/>
      <c r="AC3" s="505"/>
      <c r="AD3" s="383"/>
      <c r="AE3" s="383"/>
      <c r="AF3" s="383"/>
      <c r="AG3" s="379"/>
      <c r="AH3" s="380"/>
      <c r="AI3" s="380"/>
      <c r="AJ3" s="381"/>
      <c r="AK3" s="382"/>
      <c r="AL3" s="383"/>
      <c r="AM3" s="383"/>
      <c r="AN3" s="384"/>
      <c r="AO3" s="496"/>
      <c r="AP3" s="497"/>
      <c r="AQ3" s="497"/>
      <c r="AR3" s="49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</row>
    <row r="4" spans="1:219" s="2" customFormat="1" ht="36.75" thickBot="1" x14ac:dyDescent="0.3">
      <c r="A4" s="41" t="s">
        <v>30</v>
      </c>
      <c r="B4" s="241" t="s">
        <v>166</v>
      </c>
      <c r="C4" s="25" t="s">
        <v>46</v>
      </c>
      <c r="D4" s="25" t="s">
        <v>29</v>
      </c>
      <c r="E4" s="30" t="s">
        <v>27</v>
      </c>
      <c r="F4" s="117" t="s">
        <v>28</v>
      </c>
      <c r="G4" s="35" t="s">
        <v>0</v>
      </c>
      <c r="H4" s="225" t="s">
        <v>1</v>
      </c>
      <c r="I4" s="30" t="s">
        <v>27</v>
      </c>
      <c r="J4" s="117" t="s">
        <v>28</v>
      </c>
      <c r="K4" s="35" t="s">
        <v>0</v>
      </c>
      <c r="L4" s="225" t="s">
        <v>1</v>
      </c>
      <c r="M4" s="30" t="s">
        <v>27</v>
      </c>
      <c r="N4" s="117" t="s">
        <v>28</v>
      </c>
      <c r="O4" s="35" t="s">
        <v>0</v>
      </c>
      <c r="P4" s="225" t="s">
        <v>1</v>
      </c>
      <c r="Q4" s="30" t="s">
        <v>27</v>
      </c>
      <c r="R4" s="117" t="s">
        <v>28</v>
      </c>
      <c r="S4" s="35" t="s">
        <v>0</v>
      </c>
      <c r="T4" s="225" t="s">
        <v>1</v>
      </c>
      <c r="U4" s="30" t="s">
        <v>27</v>
      </c>
      <c r="V4" s="117" t="s">
        <v>28</v>
      </c>
      <c r="W4" s="35" t="s">
        <v>0</v>
      </c>
      <c r="X4" s="225" t="s">
        <v>1</v>
      </c>
      <c r="Y4" s="69" t="s">
        <v>27</v>
      </c>
      <c r="Z4" s="53" t="s">
        <v>28</v>
      </c>
      <c r="AA4" s="49" t="s">
        <v>0</v>
      </c>
      <c r="AB4" s="70" t="s">
        <v>1</v>
      </c>
      <c r="AC4" s="30" t="s">
        <v>27</v>
      </c>
      <c r="AD4" s="118" t="s">
        <v>28</v>
      </c>
      <c r="AE4" s="35" t="s">
        <v>0</v>
      </c>
      <c r="AF4" s="36" t="s">
        <v>1</v>
      </c>
      <c r="AG4" s="30" t="s">
        <v>27</v>
      </c>
      <c r="AH4" s="117" t="s">
        <v>28</v>
      </c>
      <c r="AI4" s="35" t="s">
        <v>0</v>
      </c>
      <c r="AJ4" s="36" t="s">
        <v>1</v>
      </c>
      <c r="AK4" s="30" t="s">
        <v>27</v>
      </c>
      <c r="AL4" s="117" t="s">
        <v>28</v>
      </c>
      <c r="AM4" s="35" t="s">
        <v>0</v>
      </c>
      <c r="AN4" s="36" t="s">
        <v>1</v>
      </c>
      <c r="AO4" s="30" t="s">
        <v>27</v>
      </c>
      <c r="AP4" s="117" t="s">
        <v>28</v>
      </c>
      <c r="AQ4" s="35" t="s">
        <v>0</v>
      </c>
      <c r="AR4" s="36" t="s">
        <v>1</v>
      </c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</row>
    <row r="5" spans="1:219" s="263" customFormat="1" x14ac:dyDescent="0.25">
      <c r="A5" s="341">
        <v>1</v>
      </c>
      <c r="B5" s="332" t="s">
        <v>247</v>
      </c>
      <c r="C5" s="342">
        <v>1992</v>
      </c>
      <c r="D5" s="343">
        <f>+H5+L5+P5+T5+X5+AB5+AF5+AN5</f>
        <v>384</v>
      </c>
      <c r="E5" s="305">
        <v>1</v>
      </c>
      <c r="F5" s="306">
        <v>24</v>
      </c>
      <c r="G5" s="307">
        <v>2</v>
      </c>
      <c r="H5" s="260">
        <f>+F5*E5+G5</f>
        <v>26</v>
      </c>
      <c r="I5" s="308">
        <v>1</v>
      </c>
      <c r="J5" s="306">
        <v>44</v>
      </c>
      <c r="K5" s="307">
        <v>5</v>
      </c>
      <c r="L5" s="260">
        <f>I5*J5+K5</f>
        <v>49</v>
      </c>
      <c r="M5" s="309">
        <v>1</v>
      </c>
      <c r="N5" s="310">
        <v>44</v>
      </c>
      <c r="O5" s="311">
        <v>3</v>
      </c>
      <c r="P5" s="260">
        <f>M5*N5+O5</f>
        <v>47</v>
      </c>
      <c r="Q5" s="152">
        <v>1</v>
      </c>
      <c r="R5" s="144">
        <v>44</v>
      </c>
      <c r="S5" s="144">
        <v>1</v>
      </c>
      <c r="T5" s="260">
        <f>Q5*R5+S5</f>
        <v>45</v>
      </c>
      <c r="U5" s="152">
        <v>1</v>
      </c>
      <c r="V5" s="144">
        <v>44</v>
      </c>
      <c r="W5" s="144">
        <v>1</v>
      </c>
      <c r="X5" s="260">
        <f>U5*V5+W5</f>
        <v>45</v>
      </c>
      <c r="Y5" s="152">
        <v>1.5</v>
      </c>
      <c r="Z5" s="144">
        <v>42</v>
      </c>
      <c r="AA5" s="144">
        <v>2</v>
      </c>
      <c r="AB5" s="260">
        <f>+Y5*Z5+AA5</f>
        <v>65</v>
      </c>
      <c r="AC5" s="152">
        <v>1</v>
      </c>
      <c r="AD5" s="144">
        <v>65</v>
      </c>
      <c r="AE5" s="144"/>
      <c r="AF5" s="260">
        <f>+AC5*AD5+AE5</f>
        <v>65</v>
      </c>
      <c r="AG5" s="309"/>
      <c r="AH5" s="310"/>
      <c r="AI5" s="311"/>
      <c r="AJ5" s="292"/>
      <c r="AK5" s="152">
        <v>1</v>
      </c>
      <c r="AL5" s="144">
        <v>40</v>
      </c>
      <c r="AM5" s="144">
        <v>2</v>
      </c>
      <c r="AN5" s="260">
        <f>+AK5*AL5+AM5</f>
        <v>42</v>
      </c>
      <c r="AO5" s="68"/>
      <c r="AP5" s="56"/>
      <c r="AQ5" s="56"/>
      <c r="AR5" s="261">
        <f>+AO5*AP5+AQ5</f>
        <v>0</v>
      </c>
      <c r="AS5" s="262"/>
      <c r="AT5" s="262"/>
      <c r="AU5" s="262"/>
      <c r="AV5" s="262"/>
      <c r="AW5" s="262"/>
      <c r="AX5" s="262"/>
      <c r="AY5" s="262"/>
      <c r="AZ5" s="262"/>
      <c r="BA5" s="262"/>
      <c r="BB5" s="262"/>
      <c r="BC5" s="262"/>
      <c r="BD5" s="262"/>
      <c r="BE5" s="262"/>
      <c r="BF5" s="262"/>
      <c r="BG5" s="262"/>
      <c r="BH5" s="262"/>
      <c r="BI5" s="262"/>
      <c r="BJ5" s="262"/>
      <c r="BK5" s="262"/>
      <c r="BL5" s="262"/>
      <c r="BM5" s="262"/>
      <c r="BN5" s="262"/>
      <c r="BO5" s="262"/>
      <c r="BP5" s="262"/>
      <c r="BQ5" s="262"/>
      <c r="BR5" s="262"/>
      <c r="BS5" s="262"/>
      <c r="BT5" s="262"/>
      <c r="BU5" s="262"/>
      <c r="BV5" s="262"/>
      <c r="BW5" s="262"/>
      <c r="BX5" s="262"/>
      <c r="BY5" s="262"/>
      <c r="BZ5" s="262"/>
      <c r="CA5" s="262"/>
      <c r="CB5" s="262"/>
      <c r="CC5" s="262"/>
      <c r="CD5" s="262"/>
      <c r="CE5" s="262"/>
      <c r="CF5" s="262"/>
      <c r="CG5" s="262"/>
      <c r="CH5" s="262"/>
      <c r="CI5" s="262"/>
    </row>
    <row r="6" spans="1:219" s="63" customFormat="1" ht="16.5" thickBot="1" x14ac:dyDescent="0.3">
      <c r="A6" s="328">
        <v>2</v>
      </c>
      <c r="B6" s="344" t="s">
        <v>169</v>
      </c>
      <c r="C6" s="345">
        <v>1988</v>
      </c>
      <c r="D6" s="346">
        <f>+H6+L6+X6+AB6</f>
        <v>163</v>
      </c>
      <c r="E6" s="132">
        <v>1</v>
      </c>
      <c r="F6" s="67">
        <v>24</v>
      </c>
      <c r="G6" s="67">
        <v>1</v>
      </c>
      <c r="H6" s="264">
        <f>E6*F6+G6</f>
        <v>25</v>
      </c>
      <c r="I6" s="191">
        <v>1</v>
      </c>
      <c r="J6" s="67">
        <v>44</v>
      </c>
      <c r="K6" s="67">
        <v>3</v>
      </c>
      <c r="L6" s="264">
        <f>I6*J6+K6</f>
        <v>47</v>
      </c>
      <c r="M6" s="132"/>
      <c r="N6" s="67"/>
      <c r="O6" s="67"/>
      <c r="P6" s="264"/>
      <c r="Q6" s="192"/>
      <c r="R6" s="67"/>
      <c r="S6" s="67"/>
      <c r="T6" s="264"/>
      <c r="U6" s="132">
        <v>1</v>
      </c>
      <c r="V6" s="67">
        <v>19</v>
      </c>
      <c r="W6" s="67">
        <v>8</v>
      </c>
      <c r="X6" s="264">
        <f>U6*V6+W6</f>
        <v>27</v>
      </c>
      <c r="Y6" s="132">
        <v>1.5</v>
      </c>
      <c r="Z6" s="67">
        <v>42</v>
      </c>
      <c r="AA6" s="67">
        <v>1</v>
      </c>
      <c r="AB6" s="264">
        <f>+Y6*Z6+AA6</f>
        <v>64</v>
      </c>
      <c r="AC6" s="132"/>
      <c r="AD6" s="67"/>
      <c r="AE6" s="67"/>
      <c r="AF6" s="264"/>
      <c r="AG6" s="265"/>
      <c r="AH6" s="266"/>
      <c r="AI6" s="266"/>
      <c r="AJ6" s="209"/>
      <c r="AK6" s="132"/>
      <c r="AL6" s="67"/>
      <c r="AM6" s="67"/>
      <c r="AN6" s="264"/>
      <c r="AO6" s="68"/>
      <c r="AP6" s="56"/>
      <c r="AQ6" s="56"/>
      <c r="AR6" s="58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5"/>
      <c r="BU6" s="65"/>
      <c r="BV6" s="65"/>
      <c r="BW6" s="244"/>
      <c r="BX6" s="64"/>
      <c r="CA6" s="130"/>
      <c r="CB6" s="64"/>
      <c r="CE6" s="130"/>
      <c r="CF6" s="64"/>
      <c r="CI6" s="130"/>
      <c r="CJ6" s="64"/>
      <c r="CM6" s="130"/>
      <c r="CN6" s="64"/>
      <c r="CQ6" s="130"/>
      <c r="CR6" s="64"/>
      <c r="CU6" s="130"/>
      <c r="CV6" s="64"/>
      <c r="CY6" s="130"/>
      <c r="CZ6" s="64"/>
      <c r="DC6" s="130"/>
      <c r="DD6" s="64"/>
      <c r="DG6" s="130"/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  <c r="DS6" s="65"/>
      <c r="DT6" s="65"/>
      <c r="DU6" s="65"/>
      <c r="DV6" s="65"/>
      <c r="DW6" s="65"/>
      <c r="DX6" s="65"/>
      <c r="DY6" s="65"/>
      <c r="DZ6" s="65"/>
      <c r="EA6" s="65"/>
      <c r="EB6" s="65"/>
      <c r="EC6" s="65"/>
      <c r="ED6" s="65"/>
      <c r="EE6" s="65"/>
      <c r="EF6" s="65"/>
      <c r="EG6" s="65"/>
      <c r="EH6" s="65"/>
      <c r="EI6" s="65"/>
      <c r="EJ6" s="65"/>
      <c r="EK6" s="65"/>
      <c r="EL6" s="65"/>
      <c r="EM6" s="65"/>
      <c r="EN6" s="65"/>
      <c r="EO6" s="65"/>
      <c r="EP6" s="65"/>
      <c r="EQ6" s="65"/>
      <c r="ER6" s="65"/>
      <c r="ES6" s="65"/>
      <c r="ET6" s="65"/>
      <c r="EU6" s="65"/>
      <c r="EV6" s="65"/>
      <c r="EW6" s="65"/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  <c r="FL6" s="65"/>
      <c r="FM6" s="65"/>
      <c r="FN6" s="65"/>
      <c r="FO6" s="65"/>
      <c r="FP6" s="65"/>
      <c r="FQ6" s="65"/>
      <c r="FR6" s="65"/>
      <c r="FS6" s="65"/>
      <c r="FT6" s="65"/>
      <c r="FU6" s="65"/>
      <c r="FV6" s="65"/>
      <c r="FW6" s="65"/>
      <c r="FX6" s="65"/>
      <c r="FY6" s="65"/>
      <c r="FZ6" s="65"/>
      <c r="GA6" s="65"/>
      <c r="GB6" s="65"/>
      <c r="GC6" s="65"/>
      <c r="GD6" s="65"/>
      <c r="GE6" s="65"/>
      <c r="GF6" s="65"/>
      <c r="GG6" s="65"/>
      <c r="GH6" s="65"/>
      <c r="GI6" s="65"/>
      <c r="GJ6" s="65"/>
      <c r="GK6" s="65"/>
      <c r="GL6" s="65"/>
      <c r="GM6" s="65"/>
      <c r="GN6" s="65"/>
      <c r="GO6" s="65"/>
      <c r="GP6" s="65"/>
      <c r="GQ6" s="65"/>
      <c r="GR6" s="65"/>
      <c r="GS6" s="65"/>
      <c r="GT6" s="65"/>
      <c r="GU6" s="65"/>
      <c r="GV6" s="65"/>
      <c r="GW6" s="65"/>
      <c r="GX6" s="65"/>
      <c r="GY6" s="65"/>
      <c r="GZ6" s="65"/>
      <c r="HA6" s="65"/>
      <c r="HB6" s="65"/>
      <c r="HC6" s="65"/>
      <c r="HD6" s="65"/>
      <c r="HE6" s="65"/>
      <c r="HF6" s="65"/>
      <c r="HG6" s="65"/>
      <c r="HH6" s="65"/>
      <c r="HI6" s="65"/>
      <c r="HJ6" s="65"/>
      <c r="HK6" s="65"/>
    </row>
    <row r="7" spans="1:219" s="63" customFormat="1" x14ac:dyDescent="0.25">
      <c r="A7" s="341">
        <v>3</v>
      </c>
      <c r="B7" s="332" t="s">
        <v>244</v>
      </c>
      <c r="C7" s="342">
        <v>1986</v>
      </c>
      <c r="D7" s="347">
        <f>+H7+L7+P7</f>
        <v>84</v>
      </c>
      <c r="E7" s="55">
        <v>1</v>
      </c>
      <c r="F7" s="56">
        <v>24</v>
      </c>
      <c r="G7" s="56">
        <v>3</v>
      </c>
      <c r="H7" s="58">
        <f>E7*F7+G7</f>
        <v>27</v>
      </c>
      <c r="I7" s="55">
        <v>1</v>
      </c>
      <c r="J7" s="56">
        <v>26</v>
      </c>
      <c r="K7" s="56">
        <v>6</v>
      </c>
      <c r="L7" s="58">
        <f>I7*J7+K7</f>
        <v>32</v>
      </c>
      <c r="M7" s="55">
        <v>1</v>
      </c>
      <c r="N7" s="56">
        <v>22</v>
      </c>
      <c r="O7" s="56">
        <v>3</v>
      </c>
      <c r="P7" s="58">
        <f>M7*N7+O7</f>
        <v>25</v>
      </c>
      <c r="Q7" s="55"/>
      <c r="R7" s="56"/>
      <c r="S7" s="56"/>
      <c r="T7" s="58"/>
      <c r="U7" s="68"/>
      <c r="V7" s="56"/>
      <c r="W7" s="56"/>
      <c r="X7" s="58"/>
      <c r="Y7" s="55"/>
      <c r="Z7" s="56"/>
      <c r="AA7" s="56"/>
      <c r="AB7" s="58"/>
      <c r="AC7" s="55"/>
      <c r="AD7" s="56"/>
      <c r="AE7" s="56"/>
      <c r="AF7" s="58"/>
      <c r="AG7" s="55"/>
      <c r="AH7" s="56"/>
      <c r="AI7" s="56"/>
      <c r="AJ7" s="208"/>
      <c r="AK7" s="55"/>
      <c r="AL7" s="56"/>
      <c r="AM7" s="56"/>
      <c r="AN7" s="58"/>
      <c r="AO7" s="151"/>
      <c r="AP7" s="144"/>
      <c r="AQ7" s="144"/>
      <c r="AR7" s="260">
        <f>+AO7*AP7+AQ7</f>
        <v>0</v>
      </c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</row>
    <row r="8" spans="1:219" s="63" customFormat="1" x14ac:dyDescent="0.25">
      <c r="A8" s="183">
        <v>4</v>
      </c>
      <c r="B8" s="125" t="s">
        <v>211</v>
      </c>
      <c r="C8" s="61">
        <v>1989</v>
      </c>
      <c r="D8" s="207">
        <f>+P8+T8+X8+AR8+L8</f>
        <v>74</v>
      </c>
      <c r="E8" s="55"/>
      <c r="F8" s="56"/>
      <c r="G8" s="56"/>
      <c r="H8" s="58"/>
      <c r="I8" s="68">
        <v>1</v>
      </c>
      <c r="J8" s="56">
        <v>26</v>
      </c>
      <c r="K8" s="56">
        <v>4</v>
      </c>
      <c r="L8" s="58">
        <f>I8*J8+K8</f>
        <v>30</v>
      </c>
      <c r="M8" s="55">
        <v>1</v>
      </c>
      <c r="N8" s="56">
        <v>44</v>
      </c>
      <c r="O8" s="56"/>
      <c r="P8" s="58">
        <f>M8*N8+O8</f>
        <v>44</v>
      </c>
      <c r="Q8" s="132"/>
      <c r="R8" s="67"/>
      <c r="S8" s="67"/>
      <c r="T8" s="58"/>
      <c r="U8" s="191"/>
      <c r="V8" s="67"/>
      <c r="W8" s="67"/>
      <c r="X8" s="58"/>
      <c r="Y8" s="132"/>
      <c r="Z8" s="67"/>
      <c r="AA8" s="67"/>
      <c r="AB8" s="304"/>
      <c r="AC8" s="68"/>
      <c r="AD8" s="56"/>
      <c r="AE8" s="56"/>
      <c r="AF8" s="58"/>
      <c r="AG8" s="55"/>
      <c r="AH8" s="56"/>
      <c r="AI8" s="56"/>
      <c r="AJ8" s="58"/>
      <c r="AK8" s="55"/>
      <c r="AL8" s="56"/>
      <c r="AM8" s="56"/>
      <c r="AN8" s="58"/>
      <c r="AO8" s="68"/>
      <c r="AP8" s="56"/>
      <c r="AQ8" s="56"/>
      <c r="AR8" s="58">
        <f>+AO8*AP8+AQ8</f>
        <v>0</v>
      </c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5"/>
      <c r="BU8" s="65"/>
      <c r="BV8" s="65"/>
      <c r="BW8" s="65"/>
      <c r="BX8" s="65"/>
      <c r="BY8" s="65"/>
      <c r="BZ8" s="65"/>
      <c r="CA8" s="65"/>
      <c r="CB8" s="65"/>
      <c r="CC8" s="65"/>
      <c r="CD8" s="65"/>
      <c r="CE8" s="65"/>
      <c r="CF8" s="65"/>
      <c r="CG8" s="65"/>
      <c r="CH8" s="65"/>
      <c r="CI8" s="65"/>
    </row>
    <row r="9" spans="1:219" s="63" customFormat="1" x14ac:dyDescent="0.25">
      <c r="A9" s="183">
        <v>5</v>
      </c>
      <c r="B9" s="125" t="s">
        <v>222</v>
      </c>
      <c r="C9" s="61">
        <v>1990</v>
      </c>
      <c r="D9" s="274">
        <f>+AB9+H9+T9+X9</f>
        <v>71</v>
      </c>
      <c r="E9" s="55">
        <v>1</v>
      </c>
      <c r="F9" s="56">
        <v>17</v>
      </c>
      <c r="G9" s="56"/>
      <c r="H9" s="58">
        <f>E9*F9+G9</f>
        <v>17</v>
      </c>
      <c r="I9" s="68"/>
      <c r="J9" s="56"/>
      <c r="K9" s="56"/>
      <c r="L9" s="58"/>
      <c r="M9" s="55"/>
      <c r="N9" s="56"/>
      <c r="O9" s="56"/>
      <c r="P9" s="58"/>
      <c r="Q9" s="59">
        <v>1</v>
      </c>
      <c r="R9" s="56">
        <v>22</v>
      </c>
      <c r="S9" s="56">
        <v>4</v>
      </c>
      <c r="T9" s="58">
        <f t="shared" ref="T9" si="0">Q9*R9+S9</f>
        <v>26</v>
      </c>
      <c r="U9" s="55">
        <v>1</v>
      </c>
      <c r="V9" s="56">
        <v>19</v>
      </c>
      <c r="W9" s="56">
        <v>9</v>
      </c>
      <c r="X9" s="58">
        <f t="shared" ref="X9" si="1">U9*V9+W9</f>
        <v>28</v>
      </c>
      <c r="Y9" s="55"/>
      <c r="Z9" s="56"/>
      <c r="AA9" s="56"/>
      <c r="AB9" s="58"/>
      <c r="AC9" s="55"/>
      <c r="AD9" s="56"/>
      <c r="AE9" s="56"/>
      <c r="AF9" s="58"/>
      <c r="AG9" s="247"/>
      <c r="AH9" s="248"/>
      <c r="AI9" s="248"/>
      <c r="AJ9" s="208"/>
      <c r="AK9" s="247"/>
      <c r="AL9" s="248"/>
      <c r="AM9" s="248"/>
      <c r="AN9" s="58"/>
      <c r="AO9" s="68"/>
      <c r="AP9" s="56"/>
      <c r="AQ9" s="56"/>
      <c r="AR9" s="58"/>
      <c r="AS9" s="126"/>
      <c r="AT9" s="126"/>
      <c r="AU9" s="65"/>
      <c r="AV9" s="65"/>
      <c r="AW9" s="126"/>
      <c r="AX9" s="126"/>
      <c r="AY9" s="126"/>
      <c r="AZ9" s="126"/>
      <c r="BA9" s="65"/>
      <c r="BB9" s="65"/>
      <c r="BC9" s="126"/>
      <c r="BD9" s="126"/>
      <c r="BE9" s="126"/>
      <c r="BF9" s="126"/>
      <c r="BG9" s="126"/>
      <c r="BH9" s="126"/>
      <c r="BI9" s="126"/>
      <c r="BJ9" s="126"/>
      <c r="BK9" s="126"/>
      <c r="BL9" s="126"/>
      <c r="BM9" s="126"/>
      <c r="BN9" s="126"/>
      <c r="BO9" s="126"/>
      <c r="BP9" s="126"/>
      <c r="BQ9" s="126"/>
      <c r="BR9" s="126"/>
      <c r="BS9" s="126"/>
      <c r="BT9" s="126"/>
      <c r="BU9" s="126"/>
      <c r="BV9" s="126"/>
      <c r="BW9" s="242"/>
      <c r="BX9" s="64"/>
      <c r="CA9" s="130"/>
      <c r="CB9" s="64"/>
      <c r="CE9" s="130"/>
      <c r="CF9" s="64"/>
      <c r="CI9" s="130"/>
      <c r="CJ9" s="55"/>
      <c r="CK9" s="56"/>
      <c r="CL9" s="56"/>
      <c r="CM9" s="57"/>
      <c r="CN9" s="55"/>
      <c r="CO9" s="56"/>
      <c r="CP9" s="56"/>
      <c r="CQ9" s="57"/>
      <c r="CR9" s="55"/>
      <c r="CS9" s="56"/>
      <c r="CT9" s="56"/>
      <c r="CU9" s="57"/>
      <c r="CV9" s="55"/>
      <c r="CW9" s="56"/>
      <c r="CX9" s="56"/>
      <c r="CY9" s="57"/>
      <c r="CZ9" s="55"/>
      <c r="DA9" s="56"/>
      <c r="DB9" s="56"/>
      <c r="DC9" s="57"/>
      <c r="DD9" s="55"/>
      <c r="DE9" s="56"/>
      <c r="DF9" s="56"/>
      <c r="DG9" s="57"/>
      <c r="DH9" s="65"/>
      <c r="DI9" s="65"/>
      <c r="DJ9" s="65"/>
      <c r="DK9" s="65"/>
      <c r="DL9" s="65"/>
      <c r="DM9" s="65"/>
      <c r="DN9" s="65"/>
      <c r="DO9" s="65"/>
      <c r="DP9" s="65"/>
      <c r="DQ9" s="65"/>
      <c r="DR9" s="65"/>
      <c r="DS9" s="65"/>
      <c r="DT9" s="65"/>
      <c r="DU9" s="65"/>
      <c r="DV9" s="65"/>
      <c r="DW9" s="65"/>
      <c r="DX9" s="65"/>
      <c r="DY9" s="65"/>
      <c r="DZ9" s="65"/>
      <c r="EA9" s="65"/>
      <c r="EB9" s="65"/>
      <c r="EC9" s="65"/>
      <c r="ED9" s="65"/>
      <c r="EE9" s="65"/>
      <c r="EF9" s="65"/>
      <c r="EG9" s="65"/>
      <c r="EH9" s="65"/>
      <c r="EI9" s="65"/>
      <c r="EJ9" s="65"/>
      <c r="EK9" s="65"/>
      <c r="EL9" s="65"/>
      <c r="EM9" s="65"/>
      <c r="EN9" s="65"/>
      <c r="EO9" s="65"/>
      <c r="EP9" s="65"/>
      <c r="EQ9" s="65"/>
      <c r="ER9" s="65"/>
      <c r="ES9" s="65"/>
      <c r="ET9" s="65"/>
      <c r="EU9" s="65"/>
      <c r="EV9" s="65"/>
      <c r="EW9" s="65"/>
      <c r="EX9" s="65"/>
      <c r="EY9" s="65"/>
      <c r="EZ9" s="65"/>
      <c r="FA9" s="65"/>
      <c r="FB9" s="65"/>
      <c r="FC9" s="65"/>
      <c r="FD9" s="65"/>
      <c r="FE9" s="65"/>
      <c r="FF9" s="65"/>
      <c r="FG9" s="65"/>
      <c r="FH9" s="65"/>
      <c r="FI9" s="65"/>
      <c r="FJ9" s="65"/>
      <c r="FK9" s="65"/>
      <c r="FL9" s="65"/>
      <c r="FM9" s="65"/>
      <c r="FN9" s="65"/>
      <c r="FO9" s="65"/>
      <c r="FP9" s="65"/>
      <c r="FQ9" s="65"/>
      <c r="FR9" s="65"/>
    </row>
    <row r="10" spans="1:219" s="10" customFormat="1" x14ac:dyDescent="0.25">
      <c r="A10" s="183">
        <v>6</v>
      </c>
      <c r="B10" s="125" t="s">
        <v>203</v>
      </c>
      <c r="C10" s="61">
        <v>1993</v>
      </c>
      <c r="D10" s="207">
        <f>+X10+AB10</f>
        <v>61</v>
      </c>
      <c r="E10" s="55"/>
      <c r="F10" s="56"/>
      <c r="G10" s="56"/>
      <c r="H10" s="58"/>
      <c r="I10" s="55"/>
      <c r="J10" s="56"/>
      <c r="K10" s="56"/>
      <c r="L10" s="150"/>
      <c r="M10" s="55"/>
      <c r="N10" s="56"/>
      <c r="O10" s="56"/>
      <c r="P10" s="58"/>
      <c r="Q10" s="59"/>
      <c r="R10" s="56"/>
      <c r="S10" s="56"/>
      <c r="T10" s="250"/>
      <c r="U10" s="55">
        <v>1</v>
      </c>
      <c r="V10" s="56">
        <v>19</v>
      </c>
      <c r="W10" s="56">
        <v>11</v>
      </c>
      <c r="X10" s="58">
        <f>U10*V10+W10</f>
        <v>30</v>
      </c>
      <c r="Y10" s="55">
        <v>1</v>
      </c>
      <c r="Z10" s="56">
        <v>21</v>
      </c>
      <c r="AA10" s="56">
        <v>10</v>
      </c>
      <c r="AB10" s="58">
        <f>+Y10*Z10+AA10</f>
        <v>31</v>
      </c>
      <c r="AC10" s="55"/>
      <c r="AD10" s="56"/>
      <c r="AE10" s="56"/>
      <c r="AF10" s="58"/>
      <c r="AG10" s="55"/>
      <c r="AH10" s="56"/>
      <c r="AI10" s="56"/>
      <c r="AJ10" s="58"/>
      <c r="AK10" s="247"/>
      <c r="AL10" s="248"/>
      <c r="AM10" s="248"/>
      <c r="AN10" s="58"/>
    </row>
    <row r="11" spans="1:219" s="82" customFormat="1" hidden="1" x14ac:dyDescent="0.25">
      <c r="A11" s="256">
        <v>2</v>
      </c>
      <c r="B11" s="258" t="s">
        <v>230</v>
      </c>
      <c r="C11" s="259">
        <v>1985</v>
      </c>
      <c r="D11" s="273">
        <f>+T11+X11+AJ11</f>
        <v>0</v>
      </c>
      <c r="E11" s="104"/>
      <c r="F11" s="103"/>
      <c r="G11" s="103"/>
      <c r="H11" s="255"/>
      <c r="I11" s="102"/>
      <c r="J11" s="103"/>
      <c r="K11" s="103"/>
      <c r="L11" s="58">
        <f t="shared" ref="L11" si="2">I11*J11+K11</f>
        <v>0</v>
      </c>
      <c r="M11" s="104"/>
      <c r="N11" s="103"/>
      <c r="O11" s="103"/>
      <c r="P11" s="58">
        <f t="shared" ref="P11" si="3">M11*N11+O11</f>
        <v>0</v>
      </c>
      <c r="Q11" s="73"/>
      <c r="R11" s="74"/>
      <c r="S11" s="74"/>
      <c r="T11" s="58">
        <f>Q11*R11+S11</f>
        <v>0</v>
      </c>
      <c r="U11" s="107"/>
      <c r="V11" s="74"/>
      <c r="W11" s="74"/>
      <c r="X11" s="128">
        <f>U11*V11+W11</f>
        <v>0</v>
      </c>
      <c r="Y11" s="73"/>
      <c r="Z11" s="74"/>
      <c r="AA11" s="74"/>
      <c r="AB11" s="58">
        <f t="shared" ref="AB11" si="4">+Y11*Z11+AA11</f>
        <v>0</v>
      </c>
      <c r="AC11" s="73"/>
      <c r="AD11" s="74"/>
      <c r="AE11" s="74"/>
      <c r="AF11" s="76"/>
      <c r="AG11" s="73"/>
      <c r="AH11" s="74"/>
      <c r="AI11" s="74"/>
      <c r="AJ11" s="208"/>
      <c r="AK11" s="73"/>
      <c r="AL11" s="74"/>
      <c r="AM11" s="74"/>
      <c r="AN11" s="76"/>
      <c r="AO11" s="107"/>
      <c r="AP11" s="74"/>
      <c r="AQ11" s="74"/>
      <c r="AR11" s="76"/>
      <c r="AS11" s="80"/>
      <c r="AT11" s="80"/>
      <c r="AU11" s="80"/>
      <c r="AV11" s="80"/>
      <c r="AW11" s="80"/>
      <c r="AX11" s="80"/>
      <c r="AY11" s="80"/>
      <c r="AZ11" s="80"/>
      <c r="BA11" s="80"/>
      <c r="BB11" s="80"/>
      <c r="BC11" s="80"/>
      <c r="BD11" s="80"/>
      <c r="BE11" s="80"/>
      <c r="BF11" s="80"/>
      <c r="BG11" s="80"/>
      <c r="BH11" s="80"/>
      <c r="BI11" s="80"/>
      <c r="BJ11" s="80"/>
      <c r="BK11" s="80"/>
      <c r="BL11" s="80"/>
      <c r="BM11" s="80"/>
      <c r="BN11" s="80"/>
      <c r="BO11" s="80"/>
      <c r="BP11" s="80"/>
      <c r="BQ11" s="80"/>
      <c r="BR11" s="80"/>
      <c r="BS11" s="80"/>
      <c r="BT11" s="80"/>
      <c r="BU11" s="80"/>
      <c r="BV11" s="80"/>
      <c r="BW11" s="80"/>
      <c r="BX11" s="80"/>
      <c r="BY11" s="80"/>
      <c r="BZ11" s="80"/>
      <c r="CA11" s="80"/>
      <c r="CB11" s="80"/>
      <c r="CC11" s="80"/>
      <c r="CD11" s="80"/>
      <c r="CE11" s="80"/>
      <c r="CF11" s="80"/>
      <c r="CG11" s="80"/>
      <c r="CH11" s="80"/>
      <c r="CI11" s="80"/>
    </row>
    <row r="12" spans="1:219" s="10" customFormat="1" x14ac:dyDescent="0.25">
      <c r="A12" s="29"/>
      <c r="B12" s="399"/>
      <c r="C12" s="399"/>
      <c r="D12" s="399"/>
      <c r="E12" s="399"/>
      <c r="F12" s="399"/>
      <c r="G12" s="399"/>
      <c r="H12" s="399"/>
      <c r="I12" s="399"/>
      <c r="J12" s="399"/>
      <c r="K12" s="399"/>
      <c r="L12" s="399"/>
      <c r="M12" s="399"/>
      <c r="N12" s="399"/>
      <c r="O12" s="399"/>
      <c r="P12" s="399"/>
      <c r="Q12" s="399"/>
      <c r="R12" s="399"/>
      <c r="S12" s="399"/>
      <c r="T12" s="399"/>
      <c r="U12" s="399"/>
      <c r="V12" s="399"/>
      <c r="W12" s="399"/>
      <c r="X12" s="399"/>
    </row>
    <row r="13" spans="1:219" s="10" customFormat="1" x14ac:dyDescent="0.25">
      <c r="A13" s="29"/>
      <c r="B13" s="399"/>
      <c r="C13" s="399"/>
      <c r="D13" s="399"/>
      <c r="E13" s="399"/>
      <c r="F13" s="399"/>
      <c r="G13" s="399"/>
      <c r="H13" s="399"/>
      <c r="I13" s="399"/>
      <c r="J13" s="399"/>
      <c r="K13" s="399"/>
      <c r="L13" s="399"/>
      <c r="M13" s="399"/>
      <c r="N13" s="399"/>
      <c r="O13" s="399"/>
      <c r="P13" s="399"/>
      <c r="Q13" s="399"/>
      <c r="R13" s="399"/>
      <c r="S13" s="399"/>
      <c r="T13" s="399"/>
      <c r="U13" s="399"/>
      <c r="V13" s="399"/>
      <c r="W13" s="399"/>
      <c r="X13" s="399"/>
    </row>
    <row r="14" spans="1:219" s="10" customFormat="1" x14ac:dyDescent="0.25">
      <c r="A14" s="29"/>
      <c r="B14" s="399"/>
      <c r="C14" s="399"/>
      <c r="D14" s="399"/>
      <c r="E14" s="399"/>
      <c r="F14" s="399"/>
      <c r="G14" s="399"/>
      <c r="H14" s="399"/>
      <c r="I14" s="399"/>
      <c r="J14" s="399"/>
      <c r="K14" s="399"/>
      <c r="L14" s="399"/>
      <c r="M14" s="399"/>
      <c r="N14" s="399"/>
      <c r="O14" s="399"/>
      <c r="P14" s="399"/>
      <c r="Q14" s="399"/>
      <c r="R14" s="399"/>
      <c r="S14" s="399"/>
      <c r="T14" s="399"/>
      <c r="U14" s="399"/>
      <c r="V14" s="399"/>
      <c r="W14" s="399"/>
      <c r="X14" s="399"/>
    </row>
    <row r="15" spans="1:219" s="10" customFormat="1" x14ac:dyDescent="0.25">
      <c r="A15" s="29"/>
      <c r="B15" s="399"/>
      <c r="C15" s="399"/>
      <c r="D15" s="399"/>
      <c r="E15" s="399"/>
      <c r="F15" s="399"/>
      <c r="G15" s="399"/>
      <c r="H15" s="399"/>
      <c r="I15" s="399"/>
      <c r="J15" s="399"/>
      <c r="K15" s="399"/>
      <c r="L15" s="399"/>
      <c r="M15" s="399"/>
      <c r="N15" s="399"/>
      <c r="O15" s="399"/>
      <c r="P15" s="399"/>
      <c r="Q15" s="399"/>
      <c r="R15" s="399"/>
      <c r="S15" s="399"/>
      <c r="T15" s="399"/>
      <c r="U15" s="399"/>
      <c r="V15" s="399"/>
      <c r="W15" s="399"/>
      <c r="X15" s="399"/>
      <c r="AD15" s="65"/>
    </row>
    <row r="16" spans="1:219" s="10" customFormat="1" x14ac:dyDescent="0.25">
      <c r="A16" s="29"/>
      <c r="B16" s="392"/>
      <c r="C16" s="392"/>
      <c r="D16" s="392"/>
      <c r="E16" s="392"/>
      <c r="F16" s="392"/>
      <c r="G16" s="392"/>
      <c r="H16" s="392"/>
      <c r="I16" s="392"/>
      <c r="J16" s="392"/>
      <c r="K16" s="392"/>
      <c r="L16" s="392"/>
      <c r="M16" s="392"/>
      <c r="N16" s="392"/>
      <c r="O16" s="392"/>
      <c r="P16" s="392"/>
      <c r="Q16" s="392"/>
      <c r="R16" s="392"/>
      <c r="S16" s="392"/>
      <c r="T16" s="392"/>
      <c r="U16" s="392"/>
      <c r="V16" s="392"/>
      <c r="W16" s="392"/>
      <c r="X16" s="392"/>
    </row>
    <row r="17" spans="1:24" s="10" customFormat="1" x14ac:dyDescent="0.25">
      <c r="A17" s="29"/>
      <c r="B17" s="399"/>
      <c r="C17" s="399"/>
      <c r="D17" s="399"/>
      <c r="E17" s="399"/>
      <c r="F17" s="399"/>
      <c r="G17" s="399"/>
      <c r="H17" s="399"/>
      <c r="I17" s="399"/>
      <c r="J17" s="399"/>
      <c r="K17" s="399"/>
      <c r="L17" s="399"/>
      <c r="M17" s="399"/>
      <c r="N17" s="399"/>
      <c r="O17" s="399"/>
      <c r="P17" s="399"/>
      <c r="Q17" s="399"/>
      <c r="R17" s="399"/>
      <c r="S17" s="399"/>
      <c r="T17" s="399"/>
      <c r="U17" s="399"/>
      <c r="V17" s="399"/>
      <c r="W17" s="399"/>
      <c r="X17" s="399"/>
    </row>
    <row r="18" spans="1:24" s="10" customFormat="1" x14ac:dyDescent="0.25">
      <c r="A18" s="29"/>
      <c r="B18" s="499"/>
      <c r="C18" s="499"/>
      <c r="D18" s="499"/>
      <c r="E18" s="499"/>
      <c r="F18" s="499"/>
      <c r="G18" s="499"/>
      <c r="H18" s="499"/>
      <c r="I18" s="499"/>
      <c r="J18" s="499"/>
      <c r="K18" s="499"/>
      <c r="L18" s="499"/>
      <c r="M18" s="499"/>
      <c r="N18" s="499"/>
      <c r="O18" s="499"/>
      <c r="P18" s="499"/>
      <c r="Q18" s="499"/>
      <c r="R18" s="499"/>
      <c r="S18" s="499"/>
      <c r="T18" s="499"/>
      <c r="U18" s="499"/>
      <c r="V18" s="499"/>
      <c r="W18" s="499"/>
      <c r="X18" s="499"/>
    </row>
    <row r="19" spans="1:24" s="10" customFormat="1" x14ac:dyDescent="0.25">
      <c r="A19" s="29"/>
      <c r="B19" s="399"/>
      <c r="C19" s="399"/>
      <c r="D19" s="399"/>
      <c r="E19" s="399"/>
      <c r="F19" s="399"/>
      <c r="G19" s="399"/>
      <c r="H19" s="399"/>
      <c r="I19" s="399"/>
      <c r="J19" s="399"/>
      <c r="K19" s="399"/>
      <c r="L19" s="399"/>
      <c r="M19" s="399"/>
      <c r="N19" s="399"/>
      <c r="O19" s="399"/>
      <c r="P19" s="399"/>
      <c r="Q19" s="399"/>
      <c r="R19" s="399"/>
      <c r="S19" s="399"/>
      <c r="T19" s="399"/>
      <c r="U19" s="399"/>
      <c r="V19" s="399"/>
      <c r="W19" s="399"/>
      <c r="X19" s="399"/>
    </row>
    <row r="20" spans="1:24" s="10" customFormat="1" x14ac:dyDescent="0.25">
      <c r="A20" s="29"/>
      <c r="B20" s="399"/>
      <c r="C20" s="399"/>
      <c r="D20" s="399"/>
      <c r="E20" s="399"/>
      <c r="F20" s="399"/>
      <c r="G20" s="399"/>
      <c r="H20" s="399"/>
      <c r="I20" s="399"/>
      <c r="J20" s="399"/>
      <c r="K20" s="399"/>
      <c r="L20" s="399"/>
      <c r="M20" s="399"/>
      <c r="N20" s="399"/>
      <c r="O20" s="399"/>
      <c r="P20" s="399"/>
      <c r="Q20" s="399"/>
      <c r="R20" s="399"/>
      <c r="S20" s="399"/>
      <c r="T20" s="399"/>
      <c r="U20" s="399"/>
      <c r="V20" s="399"/>
      <c r="W20" s="399"/>
      <c r="X20" s="399"/>
    </row>
    <row r="21" spans="1:24" s="10" customFormat="1" x14ac:dyDescent="0.25">
      <c r="A21" s="29"/>
      <c r="B21" s="392"/>
      <c r="C21" s="392"/>
      <c r="D21" s="392"/>
      <c r="E21" s="392"/>
      <c r="F21" s="392"/>
      <c r="G21" s="392"/>
      <c r="H21" s="392"/>
      <c r="I21" s="392"/>
      <c r="J21" s="392"/>
      <c r="K21" s="392"/>
      <c r="L21" s="392"/>
      <c r="M21" s="392"/>
      <c r="N21" s="392"/>
      <c r="O21" s="392"/>
      <c r="P21" s="392"/>
      <c r="Q21" s="392"/>
      <c r="R21" s="392"/>
      <c r="S21" s="392"/>
      <c r="T21" s="392"/>
      <c r="U21" s="392"/>
      <c r="V21" s="392"/>
      <c r="W21" s="392"/>
      <c r="X21" s="392"/>
    </row>
    <row r="22" spans="1:24" s="10" customFormat="1" x14ac:dyDescent="0.25">
      <c r="A22" s="29"/>
      <c r="B22" s="392"/>
      <c r="C22" s="392"/>
      <c r="D22" s="392"/>
      <c r="E22" s="392"/>
      <c r="F22" s="392"/>
      <c r="G22" s="392"/>
      <c r="H22" s="392"/>
      <c r="I22" s="392"/>
      <c r="J22" s="392"/>
      <c r="K22" s="392"/>
      <c r="L22" s="392"/>
      <c r="M22" s="392"/>
      <c r="N22" s="392"/>
      <c r="O22" s="392"/>
      <c r="P22" s="392"/>
      <c r="Q22" s="392"/>
      <c r="R22" s="392"/>
      <c r="S22" s="392"/>
      <c r="T22" s="392"/>
      <c r="U22" s="392"/>
      <c r="V22" s="392"/>
      <c r="W22" s="392"/>
      <c r="X22" s="392"/>
    </row>
    <row r="23" spans="1:24" s="10" customFormat="1" x14ac:dyDescent="0.25">
      <c r="A23" s="29"/>
      <c r="B23" s="392"/>
      <c r="C23" s="392"/>
      <c r="D23" s="392"/>
      <c r="E23" s="392"/>
      <c r="F23" s="392"/>
      <c r="G23" s="392"/>
      <c r="H23" s="392"/>
      <c r="I23" s="392"/>
      <c r="J23" s="392"/>
      <c r="K23" s="392"/>
      <c r="L23" s="392"/>
      <c r="M23" s="392"/>
      <c r="N23" s="392"/>
      <c r="O23" s="392"/>
      <c r="P23" s="392"/>
      <c r="Q23" s="392"/>
      <c r="R23" s="392"/>
      <c r="S23" s="392"/>
      <c r="T23" s="392"/>
      <c r="U23" s="392"/>
      <c r="V23" s="392"/>
      <c r="W23" s="392"/>
      <c r="X23" s="392"/>
    </row>
    <row r="24" spans="1:24" s="10" customFormat="1" x14ac:dyDescent="0.25">
      <c r="A24" s="29"/>
      <c r="B24" s="392"/>
      <c r="C24" s="392"/>
      <c r="D24" s="392"/>
      <c r="E24" s="392"/>
      <c r="F24" s="392"/>
      <c r="G24" s="392"/>
      <c r="H24" s="392"/>
      <c r="I24" s="392"/>
      <c r="J24" s="392"/>
      <c r="K24" s="392"/>
      <c r="L24" s="392"/>
      <c r="M24" s="392"/>
      <c r="N24" s="392"/>
      <c r="O24" s="392"/>
      <c r="P24" s="392"/>
      <c r="Q24" s="392"/>
      <c r="R24" s="392"/>
      <c r="S24" s="392"/>
      <c r="T24" s="392"/>
      <c r="U24" s="392"/>
      <c r="V24" s="392"/>
      <c r="W24" s="392"/>
      <c r="X24" s="392"/>
    </row>
    <row r="25" spans="1:24" s="10" customFormat="1" x14ac:dyDescent="0.25">
      <c r="A25" s="29"/>
      <c r="B25" s="392"/>
      <c r="C25" s="392"/>
      <c r="D25" s="392"/>
      <c r="E25" s="392"/>
      <c r="F25" s="392"/>
      <c r="G25" s="392"/>
      <c r="H25" s="392"/>
      <c r="I25" s="392"/>
      <c r="J25" s="392"/>
      <c r="K25" s="392"/>
      <c r="L25" s="392"/>
      <c r="M25" s="392"/>
      <c r="N25" s="392"/>
      <c r="O25" s="392"/>
      <c r="P25" s="392"/>
      <c r="Q25" s="392"/>
      <c r="R25" s="392"/>
      <c r="S25" s="392"/>
      <c r="T25" s="392"/>
      <c r="U25" s="392"/>
      <c r="V25" s="392"/>
      <c r="W25" s="392"/>
      <c r="X25" s="392"/>
    </row>
    <row r="26" spans="1:24" s="10" customFormat="1" x14ac:dyDescent="0.25">
      <c r="A26" s="29"/>
      <c r="B26" s="392"/>
      <c r="C26" s="392"/>
      <c r="D26" s="392"/>
      <c r="E26" s="392"/>
      <c r="F26" s="392"/>
      <c r="G26" s="392"/>
      <c r="H26" s="392"/>
      <c r="I26" s="392"/>
      <c r="J26" s="392"/>
      <c r="K26" s="392"/>
      <c r="L26" s="392"/>
      <c r="M26" s="392"/>
      <c r="N26" s="392"/>
      <c r="O26" s="392"/>
      <c r="P26" s="392"/>
      <c r="Q26" s="392"/>
      <c r="R26" s="392"/>
      <c r="S26" s="392"/>
      <c r="T26" s="392"/>
      <c r="U26" s="392"/>
      <c r="V26" s="392"/>
      <c r="W26" s="392"/>
      <c r="X26" s="392"/>
    </row>
    <row r="27" spans="1:24" s="10" customFormat="1" x14ac:dyDescent="0.25">
      <c r="A27" s="29"/>
      <c r="B27" s="392"/>
      <c r="C27" s="392"/>
      <c r="D27" s="392"/>
      <c r="E27" s="392"/>
      <c r="F27" s="392"/>
      <c r="G27" s="392"/>
      <c r="H27" s="392"/>
      <c r="I27" s="392"/>
      <c r="J27" s="392"/>
      <c r="K27" s="392"/>
      <c r="L27" s="392"/>
      <c r="M27" s="392"/>
      <c r="N27" s="392"/>
      <c r="O27" s="392"/>
      <c r="P27" s="392"/>
      <c r="Q27" s="392"/>
      <c r="R27" s="392"/>
      <c r="S27" s="392"/>
      <c r="T27" s="392"/>
      <c r="U27" s="392"/>
      <c r="V27" s="392"/>
      <c r="W27" s="392"/>
      <c r="X27" s="392"/>
    </row>
    <row r="28" spans="1:24" s="10" customFormat="1" x14ac:dyDescent="0.25">
      <c r="A28" s="29"/>
      <c r="B28" s="392"/>
      <c r="C28" s="392"/>
      <c r="D28" s="392"/>
      <c r="E28" s="392"/>
      <c r="F28" s="392"/>
      <c r="G28" s="392"/>
      <c r="H28" s="392"/>
      <c r="I28" s="392"/>
      <c r="J28" s="392"/>
      <c r="K28" s="392"/>
      <c r="L28" s="392"/>
      <c r="M28" s="392"/>
      <c r="N28" s="392"/>
      <c r="O28" s="392"/>
      <c r="P28" s="392"/>
      <c r="Q28" s="392"/>
      <c r="R28" s="392"/>
      <c r="S28" s="392"/>
      <c r="T28" s="392"/>
      <c r="U28" s="392"/>
      <c r="V28" s="392"/>
      <c r="W28" s="392"/>
      <c r="X28" s="392"/>
    </row>
    <row r="29" spans="1:24" s="10" customFormat="1" x14ac:dyDescent="0.25">
      <c r="A29" s="29"/>
      <c r="B29" s="392"/>
      <c r="C29" s="392"/>
      <c r="D29" s="392"/>
      <c r="E29" s="392"/>
      <c r="F29" s="392"/>
      <c r="G29" s="392"/>
      <c r="H29" s="392"/>
      <c r="I29" s="392"/>
      <c r="J29" s="392"/>
      <c r="K29" s="392"/>
      <c r="L29" s="392"/>
      <c r="M29" s="392"/>
      <c r="N29" s="392"/>
      <c r="O29" s="392"/>
      <c r="P29" s="392"/>
      <c r="Q29" s="392"/>
      <c r="R29" s="392"/>
      <c r="S29" s="392"/>
      <c r="T29" s="392"/>
      <c r="U29" s="392"/>
      <c r="V29" s="392"/>
      <c r="W29" s="392"/>
      <c r="X29" s="392"/>
    </row>
    <row r="30" spans="1:24" s="10" customFormat="1" x14ac:dyDescent="0.25">
      <c r="A30" s="29"/>
      <c r="B30" s="392"/>
      <c r="C30" s="392"/>
      <c r="D30" s="392"/>
      <c r="E30" s="392"/>
      <c r="F30" s="392"/>
      <c r="G30" s="392"/>
      <c r="H30" s="392"/>
      <c r="I30" s="392"/>
      <c r="J30" s="392"/>
      <c r="K30" s="392"/>
      <c r="L30" s="392"/>
      <c r="M30" s="392"/>
      <c r="N30" s="392"/>
      <c r="O30" s="392"/>
      <c r="P30" s="392"/>
      <c r="Q30" s="392"/>
      <c r="R30" s="392"/>
      <c r="S30" s="392"/>
      <c r="T30" s="392"/>
      <c r="U30" s="392"/>
      <c r="V30" s="392"/>
      <c r="W30" s="392"/>
      <c r="X30" s="392"/>
    </row>
    <row r="31" spans="1:24" s="10" customFormat="1" x14ac:dyDescent="0.25">
      <c r="A31" s="29"/>
      <c r="B31" s="392"/>
      <c r="C31" s="392"/>
      <c r="D31" s="392"/>
      <c r="E31" s="392"/>
      <c r="F31" s="392"/>
      <c r="G31" s="392"/>
      <c r="H31" s="392"/>
      <c r="I31" s="392"/>
      <c r="J31" s="392"/>
      <c r="K31" s="392"/>
      <c r="L31" s="392"/>
      <c r="M31" s="392"/>
      <c r="N31" s="392"/>
      <c r="O31" s="392"/>
      <c r="P31" s="392"/>
      <c r="Q31" s="392"/>
      <c r="R31" s="392"/>
      <c r="S31" s="392"/>
      <c r="T31" s="392"/>
      <c r="U31" s="392"/>
      <c r="V31" s="392"/>
      <c r="W31" s="392"/>
      <c r="X31" s="392"/>
    </row>
    <row r="32" spans="1:24" s="10" customFormat="1" x14ac:dyDescent="0.25">
      <c r="B32" s="391"/>
      <c r="C32" s="391"/>
      <c r="D32" s="391"/>
      <c r="E32" s="391"/>
      <c r="F32" s="391"/>
      <c r="G32" s="391"/>
      <c r="H32" s="391"/>
      <c r="I32" s="391"/>
      <c r="J32" s="391"/>
      <c r="K32" s="391"/>
      <c r="L32" s="391"/>
      <c r="M32" s="391"/>
      <c r="N32" s="391"/>
      <c r="O32" s="391"/>
      <c r="P32" s="391"/>
      <c r="Q32" s="391"/>
      <c r="R32" s="391"/>
      <c r="S32" s="391"/>
      <c r="T32" s="391"/>
      <c r="U32" s="391"/>
      <c r="V32" s="391"/>
      <c r="W32" s="391"/>
      <c r="X32" s="391"/>
    </row>
    <row r="33" spans="2:24" s="10" customFormat="1" x14ac:dyDescent="0.25">
      <c r="B33" s="391"/>
      <c r="C33" s="391"/>
      <c r="D33" s="391"/>
      <c r="E33" s="391"/>
      <c r="F33" s="391"/>
      <c r="G33" s="391"/>
      <c r="H33" s="391"/>
      <c r="I33" s="391"/>
      <c r="J33" s="391"/>
      <c r="K33" s="391"/>
      <c r="L33" s="391"/>
      <c r="M33" s="391"/>
      <c r="N33" s="391"/>
      <c r="O33" s="391"/>
      <c r="P33" s="391"/>
      <c r="Q33" s="391"/>
      <c r="R33" s="391"/>
      <c r="S33" s="391"/>
      <c r="T33" s="391"/>
      <c r="U33" s="391"/>
      <c r="V33" s="391"/>
      <c r="W33" s="391"/>
      <c r="X33" s="391"/>
    </row>
    <row r="34" spans="2:24" s="10" customFormat="1" x14ac:dyDescent="0.25">
      <c r="B34" s="391"/>
      <c r="C34" s="391"/>
      <c r="D34" s="391"/>
      <c r="E34" s="391"/>
      <c r="F34" s="391"/>
      <c r="G34" s="391"/>
      <c r="H34" s="391"/>
      <c r="I34" s="391"/>
      <c r="J34" s="391"/>
      <c r="K34" s="391"/>
      <c r="L34" s="391"/>
      <c r="M34" s="391"/>
      <c r="N34" s="391"/>
      <c r="O34" s="391"/>
      <c r="P34" s="391"/>
      <c r="Q34" s="391"/>
      <c r="R34" s="391"/>
      <c r="S34" s="391"/>
      <c r="T34" s="391"/>
      <c r="U34" s="391"/>
      <c r="V34" s="391"/>
      <c r="W34" s="391"/>
      <c r="X34" s="391"/>
    </row>
    <row r="35" spans="2:24" s="10" customFormat="1" x14ac:dyDescent="0.25">
      <c r="B35" s="391"/>
      <c r="C35" s="391"/>
      <c r="D35" s="391"/>
      <c r="E35" s="391"/>
      <c r="F35" s="391"/>
      <c r="G35" s="391"/>
      <c r="H35" s="391"/>
      <c r="I35" s="391"/>
      <c r="J35" s="391"/>
      <c r="K35" s="391"/>
      <c r="L35" s="391"/>
      <c r="M35" s="391"/>
      <c r="N35" s="391"/>
      <c r="O35" s="391"/>
      <c r="P35" s="391"/>
      <c r="Q35" s="391"/>
      <c r="R35" s="391"/>
      <c r="S35" s="391"/>
      <c r="T35" s="391"/>
      <c r="U35" s="391"/>
      <c r="V35" s="391"/>
      <c r="W35" s="391"/>
      <c r="X35" s="391"/>
    </row>
    <row r="36" spans="2:24" s="10" customFormat="1" x14ac:dyDescent="0.25">
      <c r="B36" s="391"/>
      <c r="C36" s="391"/>
      <c r="D36" s="391"/>
      <c r="E36" s="391"/>
      <c r="F36" s="391"/>
      <c r="G36" s="391"/>
      <c r="H36" s="391"/>
      <c r="I36" s="391"/>
      <c r="J36" s="391"/>
      <c r="K36" s="391"/>
      <c r="L36" s="391"/>
      <c r="M36" s="391"/>
      <c r="N36" s="391"/>
      <c r="O36" s="391"/>
      <c r="P36" s="391"/>
      <c r="Q36" s="391"/>
      <c r="R36" s="391"/>
      <c r="S36" s="391"/>
      <c r="T36" s="391"/>
      <c r="U36" s="391"/>
      <c r="V36" s="391"/>
      <c r="W36" s="391"/>
      <c r="X36" s="391"/>
    </row>
    <row r="37" spans="2:24" s="10" customFormat="1" x14ac:dyDescent="0.25">
      <c r="B37" s="391"/>
      <c r="C37" s="391"/>
      <c r="D37" s="391"/>
      <c r="E37" s="391"/>
      <c r="F37" s="391"/>
      <c r="G37" s="391"/>
      <c r="H37" s="391"/>
      <c r="I37" s="391"/>
      <c r="J37" s="391"/>
      <c r="K37" s="391"/>
      <c r="L37" s="391"/>
      <c r="M37" s="391"/>
      <c r="N37" s="391"/>
      <c r="O37" s="391"/>
      <c r="P37" s="391"/>
      <c r="Q37" s="391"/>
      <c r="R37" s="391"/>
      <c r="S37" s="391"/>
      <c r="T37" s="391"/>
      <c r="U37" s="391"/>
      <c r="V37" s="391"/>
      <c r="W37" s="391"/>
      <c r="X37" s="391"/>
    </row>
    <row r="38" spans="2:24" s="10" customFormat="1" x14ac:dyDescent="0.25">
      <c r="B38" s="391"/>
      <c r="C38" s="391"/>
      <c r="D38" s="391"/>
      <c r="E38" s="391"/>
      <c r="F38" s="391"/>
      <c r="G38" s="391"/>
      <c r="H38" s="391"/>
      <c r="I38" s="391"/>
      <c r="J38" s="391"/>
      <c r="K38" s="391"/>
      <c r="L38" s="391"/>
      <c r="M38" s="391"/>
      <c r="N38" s="391"/>
      <c r="O38" s="391"/>
      <c r="P38" s="391"/>
      <c r="Q38" s="391"/>
      <c r="R38" s="391"/>
      <c r="S38" s="391"/>
      <c r="T38" s="391"/>
      <c r="U38" s="391"/>
      <c r="V38" s="391"/>
      <c r="W38" s="391"/>
      <c r="X38" s="391"/>
    </row>
    <row r="39" spans="2:24" s="10" customFormat="1" x14ac:dyDescent="0.25">
      <c r="B39" s="391"/>
      <c r="C39" s="391"/>
      <c r="D39" s="391"/>
      <c r="E39" s="391"/>
      <c r="F39" s="391"/>
      <c r="G39" s="391"/>
      <c r="H39" s="391"/>
      <c r="I39" s="391"/>
      <c r="J39" s="391"/>
      <c r="K39" s="391"/>
      <c r="L39" s="391"/>
      <c r="M39" s="391"/>
      <c r="N39" s="391"/>
      <c r="O39" s="391"/>
      <c r="P39" s="391"/>
      <c r="Q39" s="391"/>
      <c r="R39" s="391"/>
      <c r="S39" s="391"/>
      <c r="T39" s="391"/>
      <c r="U39" s="391"/>
      <c r="V39" s="391"/>
      <c r="W39" s="391"/>
      <c r="X39" s="391"/>
    </row>
    <row r="40" spans="2:24" s="10" customFormat="1" x14ac:dyDescent="0.25">
      <c r="B40" s="391"/>
      <c r="C40" s="391"/>
      <c r="D40" s="391"/>
      <c r="E40" s="391"/>
      <c r="F40" s="391"/>
      <c r="G40" s="391"/>
      <c r="H40" s="391"/>
      <c r="I40" s="391"/>
      <c r="J40" s="391"/>
      <c r="K40" s="391"/>
      <c r="L40" s="391"/>
      <c r="M40" s="391"/>
      <c r="N40" s="391"/>
      <c r="O40" s="391"/>
      <c r="P40" s="391"/>
      <c r="Q40" s="391"/>
      <c r="R40" s="391"/>
      <c r="S40" s="391"/>
      <c r="T40" s="391"/>
      <c r="U40" s="391"/>
      <c r="V40" s="391"/>
      <c r="W40" s="391"/>
      <c r="X40" s="391"/>
    </row>
    <row r="41" spans="2:24" s="10" customFormat="1" x14ac:dyDescent="0.25">
      <c r="B41" s="391"/>
      <c r="C41" s="391"/>
      <c r="D41" s="391"/>
      <c r="E41" s="391"/>
      <c r="F41" s="391"/>
      <c r="G41" s="391"/>
      <c r="H41" s="391"/>
      <c r="I41" s="391"/>
      <c r="J41" s="391"/>
      <c r="K41" s="391"/>
      <c r="L41" s="391"/>
      <c r="M41" s="391"/>
      <c r="N41" s="391"/>
      <c r="O41" s="391"/>
      <c r="P41" s="391"/>
      <c r="Q41" s="391"/>
      <c r="R41" s="391"/>
      <c r="S41" s="391"/>
      <c r="T41" s="391"/>
      <c r="U41" s="391"/>
      <c r="V41" s="391"/>
      <c r="W41" s="391"/>
      <c r="X41" s="391"/>
    </row>
    <row r="42" spans="2:24" s="10" customFormat="1" x14ac:dyDescent="0.25">
      <c r="B42" s="391"/>
      <c r="C42" s="391"/>
      <c r="D42" s="391"/>
      <c r="E42" s="391"/>
      <c r="F42" s="391"/>
      <c r="G42" s="391"/>
      <c r="H42" s="391"/>
      <c r="I42" s="391"/>
      <c r="J42" s="391"/>
      <c r="K42" s="391"/>
      <c r="L42" s="391"/>
      <c r="M42" s="391"/>
      <c r="N42" s="391"/>
      <c r="O42" s="391"/>
      <c r="P42" s="391"/>
      <c r="Q42" s="391"/>
      <c r="R42" s="391"/>
      <c r="S42" s="391"/>
      <c r="T42" s="391"/>
      <c r="U42" s="391"/>
      <c r="V42" s="391"/>
      <c r="W42" s="391"/>
      <c r="X42" s="391"/>
    </row>
    <row r="43" spans="2:24" s="10" customFormat="1" x14ac:dyDescent="0.25">
      <c r="B43" s="391"/>
      <c r="C43" s="391"/>
      <c r="D43" s="391"/>
      <c r="E43" s="391"/>
      <c r="F43" s="391"/>
      <c r="G43" s="391"/>
      <c r="H43" s="391"/>
      <c r="I43" s="391"/>
      <c r="J43" s="391"/>
      <c r="K43" s="391"/>
      <c r="L43" s="391"/>
      <c r="M43" s="391"/>
      <c r="N43" s="391"/>
      <c r="O43" s="391"/>
      <c r="P43" s="391"/>
      <c r="Q43" s="391"/>
      <c r="R43" s="391"/>
      <c r="S43" s="391"/>
      <c r="T43" s="391"/>
      <c r="U43" s="391"/>
      <c r="V43" s="391"/>
      <c r="W43" s="391"/>
      <c r="X43" s="391"/>
    </row>
    <row r="44" spans="2:24" s="10" customFormat="1" x14ac:dyDescent="0.25">
      <c r="B44" s="391"/>
      <c r="C44" s="391"/>
      <c r="D44" s="391"/>
      <c r="E44" s="391"/>
      <c r="F44" s="391"/>
      <c r="G44" s="391"/>
      <c r="H44" s="391"/>
      <c r="I44" s="391"/>
      <c r="J44" s="391"/>
      <c r="K44" s="391"/>
      <c r="L44" s="391"/>
      <c r="M44" s="391"/>
      <c r="N44" s="391"/>
      <c r="O44" s="391"/>
      <c r="P44" s="391"/>
      <c r="Q44" s="391"/>
      <c r="R44" s="391"/>
      <c r="S44" s="391"/>
      <c r="T44" s="391"/>
      <c r="U44" s="391"/>
      <c r="V44" s="391"/>
      <c r="W44" s="391"/>
      <c r="X44" s="391"/>
    </row>
    <row r="45" spans="2:24" s="10" customFormat="1" x14ac:dyDescent="0.25">
      <c r="B45" s="391"/>
      <c r="C45" s="391"/>
      <c r="D45" s="391"/>
      <c r="E45" s="391"/>
      <c r="F45" s="391"/>
      <c r="G45" s="391"/>
      <c r="H45" s="391"/>
      <c r="I45" s="391"/>
      <c r="J45" s="391"/>
      <c r="K45" s="391"/>
      <c r="L45" s="391"/>
      <c r="M45" s="391"/>
      <c r="N45" s="391"/>
      <c r="O45" s="391"/>
      <c r="P45" s="391"/>
      <c r="Q45" s="391"/>
      <c r="R45" s="391"/>
      <c r="S45" s="391"/>
      <c r="T45" s="391"/>
      <c r="U45" s="391"/>
      <c r="V45" s="391"/>
      <c r="W45" s="391"/>
      <c r="X45" s="391"/>
    </row>
    <row r="46" spans="2:24" s="10" customFormat="1" x14ac:dyDescent="0.25">
      <c r="B46" s="391"/>
      <c r="C46" s="391"/>
      <c r="D46" s="391"/>
      <c r="E46" s="391"/>
      <c r="F46" s="391"/>
      <c r="G46" s="391"/>
      <c r="H46" s="391"/>
      <c r="I46" s="391"/>
      <c r="J46" s="391"/>
      <c r="K46" s="391"/>
      <c r="L46" s="391"/>
      <c r="M46" s="391"/>
      <c r="N46" s="391"/>
      <c r="O46" s="391"/>
      <c r="P46" s="391"/>
      <c r="Q46" s="391"/>
      <c r="R46" s="391"/>
      <c r="S46" s="391"/>
      <c r="T46" s="391"/>
      <c r="U46" s="391"/>
      <c r="V46" s="391"/>
      <c r="W46" s="391"/>
      <c r="X46" s="391"/>
    </row>
    <row r="47" spans="2:24" s="10" customFormat="1" x14ac:dyDescent="0.25">
      <c r="B47" s="391"/>
      <c r="C47" s="391"/>
      <c r="D47" s="391"/>
      <c r="E47" s="391"/>
      <c r="F47" s="391"/>
      <c r="G47" s="391"/>
      <c r="H47" s="391"/>
      <c r="I47" s="391"/>
      <c r="J47" s="391"/>
      <c r="K47" s="391"/>
      <c r="L47" s="391"/>
      <c r="M47" s="391"/>
      <c r="N47" s="391"/>
      <c r="O47" s="391"/>
      <c r="P47" s="391"/>
      <c r="Q47" s="391"/>
      <c r="R47" s="391"/>
      <c r="S47" s="391"/>
      <c r="T47" s="391"/>
      <c r="U47" s="391"/>
      <c r="V47" s="391"/>
      <c r="W47" s="391"/>
      <c r="X47" s="391"/>
    </row>
    <row r="48" spans="2:24" s="10" customFormat="1" x14ac:dyDescent="0.25">
      <c r="B48" s="12"/>
      <c r="C48" s="12"/>
      <c r="D48" s="11"/>
      <c r="E48" s="11"/>
      <c r="F48" s="11"/>
      <c r="G48" s="11"/>
      <c r="H48" s="218"/>
      <c r="I48" s="11"/>
      <c r="J48" s="11"/>
      <c r="K48" s="11"/>
      <c r="L48" s="218"/>
      <c r="M48" s="11"/>
      <c r="N48" s="11"/>
      <c r="O48" s="11"/>
      <c r="P48" s="218"/>
      <c r="Q48" s="11"/>
      <c r="R48" s="11"/>
      <c r="S48" s="11"/>
      <c r="T48" s="218"/>
      <c r="U48" s="11"/>
      <c r="V48" s="11"/>
      <c r="W48" s="11"/>
      <c r="X48" s="218"/>
    </row>
    <row r="49" spans="2:24" s="10" customFormat="1" x14ac:dyDescent="0.25">
      <c r="B49" s="12"/>
      <c r="C49" s="12"/>
      <c r="D49" s="11"/>
      <c r="E49" s="11"/>
      <c r="F49" s="11"/>
      <c r="G49" s="11"/>
      <c r="H49" s="218"/>
      <c r="I49" s="11"/>
      <c r="J49" s="11"/>
      <c r="K49" s="11"/>
      <c r="L49" s="218"/>
      <c r="M49" s="11"/>
      <c r="N49" s="11"/>
      <c r="O49" s="11"/>
      <c r="P49" s="218"/>
      <c r="Q49" s="11"/>
      <c r="R49" s="11"/>
      <c r="S49" s="11"/>
      <c r="T49" s="218"/>
      <c r="U49" s="11"/>
      <c r="V49" s="11"/>
      <c r="W49" s="11"/>
      <c r="X49" s="218"/>
    </row>
    <row r="50" spans="2:24" s="10" customFormat="1" x14ac:dyDescent="0.25">
      <c r="B50" s="12"/>
      <c r="C50" s="12"/>
      <c r="D50" s="11"/>
      <c r="E50" s="11"/>
      <c r="F50" s="11"/>
      <c r="G50" s="11"/>
      <c r="H50" s="218"/>
      <c r="I50" s="11"/>
      <c r="J50" s="11"/>
      <c r="K50" s="11"/>
      <c r="L50" s="218"/>
      <c r="M50" s="11"/>
      <c r="N50" s="11"/>
      <c r="O50" s="11"/>
      <c r="P50" s="218"/>
      <c r="Q50" s="11"/>
      <c r="R50" s="11"/>
      <c r="S50" s="11"/>
      <c r="T50" s="218"/>
      <c r="U50" s="11"/>
      <c r="V50" s="11"/>
      <c r="W50" s="11"/>
      <c r="X50" s="218"/>
    </row>
    <row r="51" spans="2:24" s="10" customFormat="1" x14ac:dyDescent="0.25">
      <c r="B51" s="12"/>
      <c r="C51" s="12"/>
      <c r="D51" s="11"/>
      <c r="E51" s="11"/>
      <c r="F51" s="11"/>
      <c r="G51" s="11"/>
      <c r="H51" s="218"/>
      <c r="I51" s="11"/>
      <c r="J51" s="11"/>
      <c r="K51" s="11"/>
      <c r="L51" s="218"/>
      <c r="M51" s="11"/>
      <c r="N51" s="11"/>
      <c r="O51" s="11"/>
      <c r="P51" s="218"/>
      <c r="Q51" s="11"/>
      <c r="R51" s="11"/>
      <c r="S51" s="11"/>
      <c r="T51" s="218"/>
      <c r="U51" s="11"/>
      <c r="V51" s="11"/>
      <c r="W51" s="11"/>
      <c r="X51" s="218"/>
    </row>
    <row r="52" spans="2:24" s="10" customFormat="1" x14ac:dyDescent="0.25">
      <c r="B52" s="12"/>
      <c r="C52" s="12"/>
      <c r="D52" s="11"/>
      <c r="E52" s="11"/>
      <c r="F52" s="11"/>
      <c r="G52" s="11"/>
      <c r="H52" s="218"/>
      <c r="I52" s="11"/>
      <c r="J52" s="11"/>
      <c r="K52" s="11"/>
      <c r="L52" s="218"/>
      <c r="M52" s="11"/>
      <c r="N52" s="11"/>
      <c r="O52" s="11"/>
      <c r="P52" s="218"/>
      <c r="Q52" s="11"/>
      <c r="R52" s="11"/>
      <c r="S52" s="11"/>
      <c r="T52" s="218"/>
      <c r="U52" s="11"/>
      <c r="V52" s="11"/>
      <c r="W52" s="11"/>
      <c r="X52" s="218"/>
    </row>
    <row r="53" spans="2:24" s="10" customFormat="1" x14ac:dyDescent="0.25">
      <c r="B53" s="12"/>
      <c r="C53" s="12"/>
      <c r="D53" s="11"/>
      <c r="E53" s="11"/>
      <c r="F53" s="11"/>
      <c r="G53" s="11"/>
      <c r="H53" s="218"/>
      <c r="I53" s="11"/>
      <c r="J53" s="11"/>
      <c r="K53" s="11"/>
      <c r="L53" s="218"/>
      <c r="M53" s="11"/>
      <c r="N53" s="11"/>
      <c r="O53" s="11"/>
      <c r="P53" s="218"/>
      <c r="Q53" s="11"/>
      <c r="R53" s="11"/>
      <c r="S53" s="11"/>
      <c r="T53" s="218"/>
      <c r="U53" s="11"/>
      <c r="V53" s="11"/>
      <c r="W53" s="11"/>
      <c r="X53" s="218"/>
    </row>
    <row r="54" spans="2:24" s="10" customFormat="1" x14ac:dyDescent="0.25">
      <c r="B54" s="12"/>
      <c r="C54" s="12"/>
      <c r="D54" s="11"/>
      <c r="E54" s="11"/>
      <c r="F54" s="11"/>
      <c r="G54" s="11"/>
      <c r="H54" s="218"/>
      <c r="I54" s="11"/>
      <c r="J54" s="11"/>
      <c r="K54" s="11"/>
      <c r="L54" s="218"/>
      <c r="M54" s="11"/>
      <c r="N54" s="11"/>
      <c r="O54" s="11"/>
      <c r="P54" s="218"/>
      <c r="Q54" s="11"/>
      <c r="R54" s="11"/>
      <c r="S54" s="11"/>
      <c r="T54" s="218"/>
      <c r="U54" s="11"/>
      <c r="V54" s="11"/>
      <c r="W54" s="11"/>
      <c r="X54" s="218"/>
    </row>
    <row r="55" spans="2:24" s="10" customFormat="1" x14ac:dyDescent="0.25">
      <c r="B55" s="12"/>
      <c r="C55" s="12"/>
      <c r="D55" s="11"/>
      <c r="E55" s="11"/>
      <c r="F55" s="11"/>
      <c r="G55" s="11"/>
      <c r="H55" s="218"/>
      <c r="I55" s="11"/>
      <c r="J55" s="11"/>
      <c r="K55" s="11"/>
      <c r="L55" s="218"/>
      <c r="M55" s="11"/>
      <c r="N55" s="11"/>
      <c r="O55" s="11"/>
      <c r="P55" s="218"/>
      <c r="Q55" s="11"/>
      <c r="R55" s="11"/>
      <c r="S55" s="11"/>
      <c r="T55" s="218"/>
      <c r="U55" s="11"/>
      <c r="V55" s="11"/>
      <c r="W55" s="11"/>
      <c r="X55" s="218"/>
    </row>
    <row r="56" spans="2:24" s="10" customFormat="1" x14ac:dyDescent="0.25">
      <c r="B56" s="12"/>
      <c r="C56" s="12"/>
      <c r="D56" s="11"/>
      <c r="E56" s="11"/>
      <c r="F56" s="11"/>
      <c r="G56" s="11"/>
      <c r="H56" s="218"/>
      <c r="I56" s="11"/>
      <c r="J56" s="11"/>
      <c r="K56" s="11"/>
      <c r="L56" s="218"/>
      <c r="M56" s="11"/>
      <c r="N56" s="11"/>
      <c r="O56" s="11"/>
      <c r="P56" s="218"/>
      <c r="Q56" s="11"/>
      <c r="R56" s="11"/>
      <c r="S56" s="11"/>
      <c r="T56" s="218"/>
      <c r="U56" s="11"/>
      <c r="V56" s="11"/>
      <c r="W56" s="11"/>
      <c r="X56" s="218"/>
    </row>
    <row r="57" spans="2:24" s="10" customFormat="1" x14ac:dyDescent="0.25">
      <c r="B57" s="12"/>
      <c r="C57" s="12"/>
      <c r="D57" s="11"/>
      <c r="E57" s="11"/>
      <c r="F57" s="11"/>
      <c r="G57" s="11"/>
      <c r="H57" s="218"/>
      <c r="I57" s="11"/>
      <c r="J57" s="11"/>
      <c r="K57" s="11"/>
      <c r="L57" s="218"/>
      <c r="M57" s="11"/>
      <c r="N57" s="11"/>
      <c r="O57" s="11"/>
      <c r="P57" s="218"/>
      <c r="Q57" s="11"/>
      <c r="R57" s="11"/>
      <c r="S57" s="11"/>
      <c r="T57" s="218"/>
      <c r="U57" s="11"/>
      <c r="V57" s="11"/>
      <c r="W57" s="11"/>
      <c r="X57" s="218"/>
    </row>
    <row r="58" spans="2:24" s="10" customFormat="1" x14ac:dyDescent="0.25">
      <c r="B58" s="12"/>
      <c r="C58" s="12"/>
      <c r="D58" s="11"/>
      <c r="E58" s="11"/>
      <c r="F58" s="11"/>
      <c r="G58" s="11"/>
      <c r="H58" s="218"/>
      <c r="I58" s="11"/>
      <c r="J58" s="11"/>
      <c r="K58" s="11"/>
      <c r="L58" s="218"/>
      <c r="M58" s="11"/>
      <c r="N58" s="11"/>
      <c r="O58" s="11"/>
      <c r="P58" s="218"/>
      <c r="Q58" s="11"/>
      <c r="R58" s="11"/>
      <c r="S58" s="11"/>
      <c r="T58" s="218"/>
      <c r="U58" s="11"/>
      <c r="V58" s="11"/>
      <c r="W58" s="11"/>
      <c r="X58" s="218"/>
    </row>
    <row r="59" spans="2:24" s="10" customFormat="1" x14ac:dyDescent="0.25">
      <c r="B59" s="12"/>
      <c r="C59" s="12"/>
      <c r="D59" s="11"/>
      <c r="E59" s="11"/>
      <c r="F59" s="11"/>
      <c r="G59" s="11"/>
      <c r="H59" s="218"/>
      <c r="I59" s="11"/>
      <c r="J59" s="11"/>
      <c r="K59" s="11"/>
      <c r="L59" s="218"/>
      <c r="M59" s="11"/>
      <c r="N59" s="11"/>
      <c r="O59" s="11"/>
      <c r="P59" s="218"/>
      <c r="Q59" s="11"/>
      <c r="R59" s="11"/>
      <c r="S59" s="11"/>
      <c r="T59" s="218"/>
      <c r="U59" s="11"/>
      <c r="V59" s="11"/>
      <c r="W59" s="11"/>
      <c r="X59" s="218"/>
    </row>
    <row r="60" spans="2:24" s="10" customFormat="1" x14ac:dyDescent="0.25">
      <c r="B60" s="12"/>
      <c r="C60" s="12"/>
      <c r="D60" s="11"/>
      <c r="E60" s="11"/>
      <c r="F60" s="11"/>
      <c r="G60" s="11"/>
      <c r="H60" s="218"/>
      <c r="I60" s="11"/>
      <c r="J60" s="11"/>
      <c r="K60" s="11"/>
      <c r="L60" s="218"/>
      <c r="M60" s="11"/>
      <c r="N60" s="11"/>
      <c r="O60" s="11"/>
      <c r="P60" s="218"/>
      <c r="Q60" s="11"/>
      <c r="R60" s="11"/>
      <c r="S60" s="11"/>
      <c r="T60" s="218"/>
      <c r="U60" s="11"/>
      <c r="V60" s="11"/>
      <c r="W60" s="11"/>
      <c r="X60" s="218"/>
    </row>
    <row r="61" spans="2:24" s="10" customFormat="1" x14ac:dyDescent="0.25">
      <c r="B61" s="12"/>
      <c r="C61" s="12"/>
      <c r="D61" s="11"/>
      <c r="E61" s="11"/>
      <c r="F61" s="11"/>
      <c r="G61" s="11"/>
      <c r="H61" s="218"/>
      <c r="I61" s="11"/>
      <c r="J61" s="11"/>
      <c r="K61" s="11"/>
      <c r="L61" s="218"/>
      <c r="M61" s="11"/>
      <c r="N61" s="11"/>
      <c r="O61" s="11"/>
      <c r="P61" s="218"/>
      <c r="Q61" s="11"/>
      <c r="R61" s="11"/>
      <c r="S61" s="11"/>
      <c r="T61" s="218"/>
      <c r="U61" s="11"/>
      <c r="V61" s="11"/>
      <c r="W61" s="11"/>
      <c r="X61" s="218"/>
    </row>
    <row r="62" spans="2:24" s="10" customFormat="1" x14ac:dyDescent="0.25">
      <c r="B62" s="12"/>
      <c r="C62" s="12"/>
      <c r="D62" s="11"/>
      <c r="E62" s="11"/>
      <c r="F62" s="11"/>
      <c r="G62" s="11"/>
      <c r="H62" s="218"/>
      <c r="I62" s="11"/>
      <c r="J62" s="11"/>
      <c r="K62" s="11"/>
      <c r="L62" s="218"/>
      <c r="M62" s="11"/>
      <c r="N62" s="11"/>
      <c r="O62" s="11"/>
      <c r="P62" s="218"/>
      <c r="Q62" s="11"/>
      <c r="R62" s="11"/>
      <c r="S62" s="11"/>
      <c r="T62" s="218"/>
      <c r="U62" s="11"/>
      <c r="V62" s="11"/>
      <c r="W62" s="11"/>
      <c r="X62" s="218"/>
    </row>
    <row r="63" spans="2:24" s="10" customFormat="1" x14ac:dyDescent="0.25">
      <c r="B63" s="12"/>
      <c r="C63" s="12"/>
      <c r="D63" s="11"/>
      <c r="E63" s="11"/>
      <c r="F63" s="11"/>
      <c r="G63" s="11"/>
      <c r="H63" s="218"/>
      <c r="I63" s="11"/>
      <c r="J63" s="11"/>
      <c r="K63" s="11"/>
      <c r="L63" s="218"/>
      <c r="M63" s="11"/>
      <c r="N63" s="11"/>
      <c r="O63" s="11"/>
      <c r="P63" s="218"/>
      <c r="Q63" s="11"/>
      <c r="R63" s="11"/>
      <c r="S63" s="11"/>
      <c r="T63" s="218"/>
      <c r="U63" s="11"/>
      <c r="V63" s="11"/>
      <c r="W63" s="11"/>
      <c r="X63" s="218"/>
    </row>
    <row r="64" spans="2:24" s="10" customFormat="1" x14ac:dyDescent="0.25">
      <c r="B64" s="12"/>
      <c r="C64" s="12"/>
      <c r="D64" s="11"/>
      <c r="E64" s="11"/>
      <c r="F64" s="11"/>
      <c r="G64" s="11"/>
      <c r="H64" s="218"/>
      <c r="I64" s="11"/>
      <c r="J64" s="11"/>
      <c r="K64" s="11"/>
      <c r="L64" s="218"/>
      <c r="M64" s="11"/>
      <c r="N64" s="11"/>
      <c r="O64" s="11"/>
      <c r="P64" s="218"/>
      <c r="Q64" s="11"/>
      <c r="R64" s="11"/>
      <c r="S64" s="11"/>
      <c r="T64" s="218"/>
      <c r="U64" s="11"/>
      <c r="V64" s="11"/>
      <c r="W64" s="11"/>
      <c r="X64" s="218"/>
    </row>
    <row r="65" spans="2:24" s="10" customFormat="1" x14ac:dyDescent="0.25">
      <c r="B65" s="12"/>
      <c r="C65" s="12"/>
      <c r="D65" s="11"/>
      <c r="E65" s="11"/>
      <c r="F65" s="11"/>
      <c r="G65" s="11"/>
      <c r="H65" s="218"/>
      <c r="I65" s="11"/>
      <c r="J65" s="11"/>
      <c r="K65" s="11"/>
      <c r="L65" s="218"/>
      <c r="M65" s="11"/>
      <c r="N65" s="11"/>
      <c r="O65" s="11"/>
      <c r="P65" s="218"/>
      <c r="Q65" s="11"/>
      <c r="R65" s="11"/>
      <c r="S65" s="11"/>
      <c r="T65" s="218"/>
      <c r="U65" s="11"/>
      <c r="V65" s="11"/>
      <c r="W65" s="11"/>
      <c r="X65" s="218"/>
    </row>
    <row r="66" spans="2:24" s="10" customFormat="1" x14ac:dyDescent="0.25">
      <c r="B66" s="12"/>
      <c r="C66" s="12"/>
      <c r="D66" s="11"/>
      <c r="E66" s="11"/>
      <c r="F66" s="11"/>
      <c r="G66" s="11"/>
      <c r="H66" s="218"/>
      <c r="I66" s="11"/>
      <c r="J66" s="11"/>
      <c r="K66" s="11"/>
      <c r="L66" s="218"/>
      <c r="M66" s="11"/>
      <c r="N66" s="11"/>
      <c r="O66" s="11"/>
      <c r="P66" s="218"/>
      <c r="Q66" s="11"/>
      <c r="R66" s="11"/>
      <c r="S66" s="11"/>
      <c r="T66" s="218"/>
      <c r="U66" s="11"/>
      <c r="V66" s="11"/>
      <c r="W66" s="11"/>
      <c r="X66" s="218"/>
    </row>
    <row r="67" spans="2:24" s="10" customFormat="1" x14ac:dyDescent="0.25">
      <c r="B67" s="12"/>
      <c r="C67" s="12"/>
      <c r="D67" s="11"/>
      <c r="E67" s="11"/>
      <c r="F67" s="11"/>
      <c r="G67" s="11"/>
      <c r="H67" s="218"/>
      <c r="I67" s="11"/>
      <c r="J67" s="11"/>
      <c r="K67" s="11"/>
      <c r="L67" s="218"/>
      <c r="M67" s="11"/>
      <c r="N67" s="11"/>
      <c r="O67" s="11"/>
      <c r="P67" s="218"/>
      <c r="Q67" s="11"/>
      <c r="R67" s="11"/>
      <c r="S67" s="11"/>
      <c r="T67" s="218"/>
      <c r="U67" s="11"/>
      <c r="V67" s="11"/>
      <c r="W67" s="11"/>
      <c r="X67" s="218"/>
    </row>
    <row r="68" spans="2:24" s="10" customFormat="1" x14ac:dyDescent="0.25">
      <c r="B68" s="12"/>
      <c r="C68" s="12"/>
      <c r="D68" s="11"/>
      <c r="E68" s="11"/>
      <c r="F68" s="11"/>
      <c r="G68" s="11"/>
      <c r="H68" s="218"/>
      <c r="I68" s="11"/>
      <c r="J68" s="11"/>
      <c r="K68" s="11"/>
      <c r="L68" s="218"/>
      <c r="M68" s="11"/>
      <c r="N68" s="11"/>
      <c r="O68" s="11"/>
      <c r="P68" s="218"/>
      <c r="Q68" s="11"/>
      <c r="R68" s="11"/>
      <c r="S68" s="11"/>
      <c r="T68" s="218"/>
      <c r="U68" s="11"/>
      <c r="V68" s="11"/>
      <c r="W68" s="11"/>
      <c r="X68" s="218"/>
    </row>
    <row r="69" spans="2:24" s="10" customFormat="1" x14ac:dyDescent="0.25">
      <c r="B69" s="12"/>
      <c r="C69" s="12"/>
      <c r="D69" s="11"/>
      <c r="E69" s="11"/>
      <c r="F69" s="11"/>
      <c r="G69" s="11"/>
      <c r="H69" s="218"/>
      <c r="I69" s="11"/>
      <c r="J69" s="11"/>
      <c r="K69" s="11"/>
      <c r="L69" s="218"/>
      <c r="M69" s="11"/>
      <c r="N69" s="11"/>
      <c r="O69" s="11"/>
      <c r="P69" s="218"/>
      <c r="Q69" s="11"/>
      <c r="R69" s="11"/>
      <c r="S69" s="11"/>
      <c r="T69" s="218"/>
      <c r="U69" s="11"/>
      <c r="V69" s="11"/>
      <c r="W69" s="11"/>
      <c r="X69" s="218"/>
    </row>
    <row r="70" spans="2:24" s="10" customFormat="1" x14ac:dyDescent="0.25">
      <c r="B70" s="12"/>
      <c r="C70" s="12"/>
      <c r="D70" s="11"/>
      <c r="E70" s="11"/>
      <c r="F70" s="11"/>
      <c r="G70" s="11"/>
      <c r="H70" s="218"/>
      <c r="I70" s="11"/>
      <c r="J70" s="11"/>
      <c r="K70" s="11"/>
      <c r="L70" s="218"/>
      <c r="M70" s="11"/>
      <c r="N70" s="11"/>
      <c r="O70" s="11"/>
      <c r="P70" s="218"/>
      <c r="Q70" s="11"/>
      <c r="R70" s="11"/>
      <c r="S70" s="11"/>
      <c r="T70" s="218"/>
      <c r="U70" s="11"/>
      <c r="V70" s="11"/>
      <c r="W70" s="11"/>
      <c r="X70" s="218"/>
    </row>
    <row r="71" spans="2:24" s="10" customFormat="1" x14ac:dyDescent="0.25">
      <c r="B71" s="12"/>
      <c r="C71" s="12"/>
      <c r="D71" s="11"/>
      <c r="E71" s="11"/>
      <c r="F71" s="11"/>
      <c r="G71" s="11"/>
      <c r="H71" s="218"/>
      <c r="I71" s="11"/>
      <c r="J71" s="11"/>
      <c r="K71" s="11"/>
      <c r="L71" s="218"/>
      <c r="M71" s="11"/>
      <c r="N71" s="11"/>
      <c r="O71" s="11"/>
      <c r="P71" s="218"/>
      <c r="Q71" s="11"/>
      <c r="R71" s="11"/>
      <c r="S71" s="11"/>
      <c r="T71" s="218"/>
      <c r="U71" s="11"/>
      <c r="V71" s="11"/>
      <c r="W71" s="11"/>
      <c r="X71" s="218"/>
    </row>
    <row r="72" spans="2:24" s="10" customFormat="1" x14ac:dyDescent="0.25">
      <c r="B72" s="12"/>
      <c r="C72" s="12"/>
      <c r="D72" s="11"/>
      <c r="E72" s="11"/>
      <c r="F72" s="11"/>
      <c r="G72" s="11"/>
      <c r="H72" s="218"/>
      <c r="I72" s="11"/>
      <c r="J72" s="11"/>
      <c r="K72" s="11"/>
      <c r="L72" s="218"/>
      <c r="M72" s="11"/>
      <c r="N72" s="11"/>
      <c r="O72" s="11"/>
      <c r="P72" s="218"/>
      <c r="Q72" s="11"/>
      <c r="R72" s="11"/>
      <c r="S72" s="11"/>
      <c r="T72" s="218"/>
      <c r="U72" s="11"/>
      <c r="V72" s="11"/>
      <c r="W72" s="11"/>
      <c r="X72" s="218"/>
    </row>
    <row r="73" spans="2:24" s="10" customFormat="1" x14ac:dyDescent="0.25">
      <c r="B73" s="12"/>
      <c r="C73" s="12"/>
      <c r="D73" s="11"/>
      <c r="E73" s="11"/>
      <c r="F73" s="11"/>
      <c r="G73" s="11"/>
      <c r="H73" s="218"/>
      <c r="I73" s="11"/>
      <c r="J73" s="11"/>
      <c r="K73" s="11"/>
      <c r="L73" s="218"/>
      <c r="M73" s="11"/>
      <c r="N73" s="11"/>
      <c r="O73" s="11"/>
      <c r="P73" s="218"/>
      <c r="Q73" s="11"/>
      <c r="R73" s="11"/>
      <c r="S73" s="11"/>
      <c r="T73" s="218"/>
      <c r="U73" s="11"/>
      <c r="V73" s="11"/>
      <c r="W73" s="11"/>
      <c r="X73" s="218"/>
    </row>
    <row r="74" spans="2:24" s="10" customFormat="1" x14ac:dyDescent="0.25">
      <c r="B74" s="12"/>
      <c r="C74" s="12"/>
      <c r="D74" s="11"/>
      <c r="E74" s="11"/>
      <c r="F74" s="11"/>
      <c r="G74" s="11"/>
      <c r="H74" s="218"/>
      <c r="I74" s="11"/>
      <c r="J74" s="11"/>
      <c r="K74" s="11"/>
      <c r="L74" s="218"/>
      <c r="M74" s="11"/>
      <c r="N74" s="11"/>
      <c r="O74" s="11"/>
      <c r="P74" s="218"/>
      <c r="Q74" s="11"/>
      <c r="R74" s="11"/>
      <c r="S74" s="11"/>
      <c r="T74" s="218"/>
      <c r="U74" s="11"/>
      <c r="V74" s="11"/>
      <c r="W74" s="11"/>
      <c r="X74" s="218"/>
    </row>
    <row r="75" spans="2:24" s="10" customFormat="1" x14ac:dyDescent="0.25">
      <c r="B75" s="12"/>
      <c r="C75" s="12"/>
      <c r="D75" s="11"/>
      <c r="E75" s="11"/>
      <c r="F75" s="11"/>
      <c r="G75" s="11"/>
      <c r="H75" s="218"/>
      <c r="I75" s="11"/>
      <c r="J75" s="11"/>
      <c r="K75" s="11"/>
      <c r="L75" s="218"/>
      <c r="M75" s="11"/>
      <c r="N75" s="11"/>
      <c r="O75" s="11"/>
      <c r="P75" s="218"/>
      <c r="Q75" s="11"/>
      <c r="R75" s="11"/>
      <c r="S75" s="11"/>
      <c r="T75" s="218"/>
      <c r="U75" s="11"/>
      <c r="V75" s="11"/>
      <c r="W75" s="11"/>
      <c r="X75" s="218"/>
    </row>
    <row r="76" spans="2:24" s="10" customFormat="1" x14ac:dyDescent="0.25">
      <c r="B76" s="12"/>
      <c r="C76" s="12"/>
      <c r="D76" s="11"/>
      <c r="E76" s="11"/>
      <c r="F76" s="11"/>
      <c r="G76" s="11"/>
      <c r="H76" s="218"/>
      <c r="I76" s="11"/>
      <c r="J76" s="11"/>
      <c r="K76" s="11"/>
      <c r="L76" s="218"/>
      <c r="M76" s="11"/>
      <c r="N76" s="11"/>
      <c r="O76" s="11"/>
      <c r="P76" s="218"/>
      <c r="Q76" s="11"/>
      <c r="R76" s="11"/>
      <c r="S76" s="11"/>
      <c r="T76" s="218"/>
      <c r="U76" s="11"/>
      <c r="V76" s="11"/>
      <c r="W76" s="11"/>
      <c r="X76" s="218"/>
    </row>
    <row r="77" spans="2:24" s="10" customFormat="1" x14ac:dyDescent="0.25">
      <c r="B77" s="12"/>
      <c r="C77" s="12"/>
      <c r="D77" s="11"/>
      <c r="E77" s="11"/>
      <c r="F77" s="11"/>
      <c r="G77" s="11"/>
      <c r="H77" s="218"/>
      <c r="I77" s="11"/>
      <c r="J77" s="11"/>
      <c r="K77" s="11"/>
      <c r="L77" s="218"/>
      <c r="M77" s="11"/>
      <c r="N77" s="11"/>
      <c r="O77" s="11"/>
      <c r="P77" s="218"/>
      <c r="Q77" s="11"/>
      <c r="R77" s="11"/>
      <c r="S77" s="11"/>
      <c r="T77" s="218"/>
      <c r="U77" s="11"/>
      <c r="V77" s="11"/>
      <c r="W77" s="11"/>
      <c r="X77" s="218"/>
    </row>
    <row r="78" spans="2:24" s="10" customFormat="1" x14ac:dyDescent="0.25">
      <c r="B78" s="12"/>
      <c r="C78" s="12"/>
      <c r="D78" s="11"/>
      <c r="E78" s="11"/>
      <c r="F78" s="11"/>
      <c r="G78" s="11"/>
      <c r="H78" s="218"/>
      <c r="I78" s="11"/>
      <c r="J78" s="11"/>
      <c r="K78" s="11"/>
      <c r="L78" s="218"/>
      <c r="M78" s="11"/>
      <c r="N78" s="11"/>
      <c r="O78" s="11"/>
      <c r="P78" s="218"/>
      <c r="Q78" s="11"/>
      <c r="R78" s="11"/>
      <c r="S78" s="11"/>
      <c r="T78" s="218"/>
      <c r="U78" s="11"/>
      <c r="V78" s="11"/>
      <c r="W78" s="11"/>
      <c r="X78" s="218"/>
    </row>
    <row r="79" spans="2:24" s="10" customFormat="1" x14ac:dyDescent="0.25">
      <c r="B79" s="12"/>
      <c r="C79" s="12"/>
      <c r="D79" s="11"/>
      <c r="E79" s="11"/>
      <c r="F79" s="11"/>
      <c r="G79" s="11"/>
      <c r="H79" s="218"/>
      <c r="I79" s="11"/>
      <c r="J79" s="11"/>
      <c r="K79" s="11"/>
      <c r="L79" s="218"/>
      <c r="M79" s="11"/>
      <c r="N79" s="11"/>
      <c r="O79" s="11"/>
      <c r="P79" s="218"/>
      <c r="Q79" s="11"/>
      <c r="R79" s="11"/>
      <c r="S79" s="11"/>
      <c r="T79" s="218"/>
      <c r="U79" s="11"/>
      <c r="V79" s="11"/>
      <c r="W79" s="11"/>
      <c r="X79" s="218"/>
    </row>
    <row r="80" spans="2:24" s="10" customFormat="1" x14ac:dyDescent="0.25">
      <c r="B80" s="12"/>
      <c r="C80" s="12"/>
      <c r="D80" s="11"/>
      <c r="E80" s="11"/>
      <c r="F80" s="11"/>
      <c r="G80" s="11"/>
      <c r="H80" s="218"/>
      <c r="I80" s="11"/>
      <c r="J80" s="11"/>
      <c r="K80" s="11"/>
      <c r="L80" s="218"/>
      <c r="M80" s="11"/>
      <c r="N80" s="11"/>
      <c r="O80" s="11"/>
      <c r="P80" s="218"/>
      <c r="Q80" s="11"/>
      <c r="R80" s="11"/>
      <c r="S80" s="11"/>
      <c r="T80" s="218"/>
      <c r="U80" s="11"/>
      <c r="V80" s="11"/>
      <c r="W80" s="11"/>
      <c r="X80" s="218"/>
    </row>
    <row r="81" spans="2:24" s="10" customFormat="1" x14ac:dyDescent="0.25">
      <c r="B81" s="12"/>
      <c r="C81" s="12"/>
      <c r="D81" s="11"/>
      <c r="E81" s="11"/>
      <c r="F81" s="11"/>
      <c r="G81" s="11"/>
      <c r="H81" s="218"/>
      <c r="I81" s="11"/>
      <c r="J81" s="11"/>
      <c r="K81" s="11"/>
      <c r="L81" s="218"/>
      <c r="M81" s="11"/>
      <c r="N81" s="11"/>
      <c r="O81" s="11"/>
      <c r="P81" s="218"/>
      <c r="Q81" s="11"/>
      <c r="R81" s="11"/>
      <c r="S81" s="11"/>
      <c r="T81" s="218"/>
      <c r="U81" s="11"/>
      <c r="V81" s="11"/>
      <c r="W81" s="11"/>
      <c r="X81" s="218"/>
    </row>
    <row r="82" spans="2:24" s="10" customFormat="1" x14ac:dyDescent="0.25">
      <c r="B82" s="12"/>
      <c r="C82" s="12"/>
      <c r="D82" s="11"/>
      <c r="E82" s="11"/>
      <c r="F82" s="11"/>
      <c r="G82" s="11"/>
      <c r="H82" s="218"/>
      <c r="I82" s="11"/>
      <c r="J82" s="11"/>
      <c r="K82" s="11"/>
      <c r="L82" s="218"/>
      <c r="M82" s="11"/>
      <c r="N82" s="11"/>
      <c r="O82" s="11"/>
      <c r="P82" s="218"/>
      <c r="Q82" s="11"/>
      <c r="R82" s="11"/>
      <c r="S82" s="11"/>
      <c r="T82" s="218"/>
      <c r="U82" s="11"/>
      <c r="V82" s="11"/>
      <c r="W82" s="11"/>
      <c r="X82" s="218"/>
    </row>
    <row r="83" spans="2:24" s="10" customFormat="1" x14ac:dyDescent="0.25">
      <c r="B83" s="12"/>
      <c r="C83" s="12"/>
      <c r="D83" s="11"/>
      <c r="E83" s="11"/>
      <c r="F83" s="11"/>
      <c r="G83" s="11"/>
      <c r="H83" s="218"/>
      <c r="I83" s="11"/>
      <c r="J83" s="11"/>
      <c r="K83" s="11"/>
      <c r="L83" s="218"/>
      <c r="M83" s="11"/>
      <c r="N83" s="11"/>
      <c r="O83" s="11"/>
      <c r="P83" s="218"/>
      <c r="Q83" s="11"/>
      <c r="R83" s="11"/>
      <c r="S83" s="11"/>
      <c r="T83" s="218"/>
      <c r="U83" s="11"/>
      <c r="V83" s="11"/>
      <c r="W83" s="11"/>
      <c r="X83" s="218"/>
    </row>
    <row r="84" spans="2:24" s="10" customFormat="1" x14ac:dyDescent="0.25">
      <c r="B84" s="12"/>
      <c r="C84" s="12"/>
      <c r="D84" s="11"/>
      <c r="E84" s="11"/>
      <c r="F84" s="11"/>
      <c r="G84" s="11"/>
      <c r="H84" s="218"/>
      <c r="I84" s="11"/>
      <c r="J84" s="11"/>
      <c r="K84" s="11"/>
      <c r="L84" s="218"/>
      <c r="M84" s="11"/>
      <c r="N84" s="11"/>
      <c r="O84" s="11"/>
      <c r="P84" s="218"/>
      <c r="Q84" s="11"/>
      <c r="R84" s="11"/>
      <c r="S84" s="11"/>
      <c r="T84" s="218"/>
      <c r="U84" s="11"/>
      <c r="V84" s="11"/>
      <c r="W84" s="11"/>
      <c r="X84" s="218"/>
    </row>
    <row r="85" spans="2:24" s="10" customFormat="1" x14ac:dyDescent="0.25">
      <c r="B85" s="12"/>
      <c r="C85" s="12"/>
      <c r="D85" s="11"/>
      <c r="E85" s="11"/>
      <c r="F85" s="11"/>
      <c r="G85" s="11"/>
      <c r="H85" s="218"/>
      <c r="I85" s="11"/>
      <c r="J85" s="11"/>
      <c r="K85" s="11"/>
      <c r="L85" s="218"/>
      <c r="M85" s="11"/>
      <c r="N85" s="11"/>
      <c r="O85" s="11"/>
      <c r="P85" s="218"/>
      <c r="Q85" s="11"/>
      <c r="R85" s="11"/>
      <c r="S85" s="11"/>
      <c r="T85" s="218"/>
      <c r="U85" s="11"/>
      <c r="V85" s="11"/>
      <c r="W85" s="11"/>
      <c r="X85" s="218"/>
    </row>
    <row r="86" spans="2:24" s="10" customFormat="1" x14ac:dyDescent="0.25">
      <c r="B86" s="12"/>
      <c r="C86" s="12"/>
      <c r="D86" s="11"/>
      <c r="E86" s="11"/>
      <c r="F86" s="11"/>
      <c r="G86" s="11"/>
      <c r="H86" s="218"/>
      <c r="I86" s="11"/>
      <c r="J86" s="11"/>
      <c r="K86" s="11"/>
      <c r="L86" s="218"/>
      <c r="M86" s="11"/>
      <c r="N86" s="11"/>
      <c r="O86" s="11"/>
      <c r="P86" s="218"/>
      <c r="Q86" s="11"/>
      <c r="R86" s="11"/>
      <c r="S86" s="11"/>
      <c r="T86" s="218"/>
      <c r="U86" s="11"/>
      <c r="V86" s="11"/>
      <c r="W86" s="11"/>
      <c r="X86" s="218"/>
    </row>
    <row r="87" spans="2:24" s="10" customFormat="1" x14ac:dyDescent="0.25">
      <c r="B87" s="12"/>
      <c r="C87" s="12"/>
      <c r="D87" s="11"/>
      <c r="E87" s="11"/>
      <c r="F87" s="11"/>
      <c r="G87" s="11"/>
      <c r="H87" s="218"/>
      <c r="I87" s="11"/>
      <c r="J87" s="11"/>
      <c r="K87" s="11"/>
      <c r="L87" s="218"/>
      <c r="M87" s="11"/>
      <c r="N87" s="11"/>
      <c r="O87" s="11"/>
      <c r="P87" s="218"/>
      <c r="Q87" s="11"/>
      <c r="R87" s="11"/>
      <c r="S87" s="11"/>
      <c r="T87" s="218"/>
      <c r="U87" s="11"/>
      <c r="V87" s="11"/>
      <c r="W87" s="11"/>
      <c r="X87" s="218"/>
    </row>
    <row r="88" spans="2:24" s="10" customFormat="1" x14ac:dyDescent="0.25">
      <c r="B88" s="12"/>
      <c r="C88" s="12"/>
      <c r="D88" s="11"/>
      <c r="E88" s="11"/>
      <c r="F88" s="11"/>
      <c r="G88" s="11"/>
      <c r="H88" s="218"/>
      <c r="I88" s="11"/>
      <c r="J88" s="11"/>
      <c r="K88" s="11"/>
      <c r="L88" s="218"/>
      <c r="M88" s="11"/>
      <c r="N88" s="11"/>
      <c r="O88" s="11"/>
      <c r="P88" s="218"/>
      <c r="Q88" s="11"/>
      <c r="R88" s="11"/>
      <c r="S88" s="11"/>
      <c r="T88" s="218"/>
      <c r="U88" s="11"/>
      <c r="V88" s="11"/>
      <c r="W88" s="11"/>
      <c r="X88" s="218"/>
    </row>
    <row r="89" spans="2:24" s="10" customFormat="1" x14ac:dyDescent="0.25">
      <c r="B89" s="12"/>
      <c r="C89" s="12"/>
      <c r="D89" s="11"/>
      <c r="E89" s="11"/>
      <c r="F89" s="11"/>
      <c r="G89" s="11"/>
      <c r="H89" s="218"/>
      <c r="I89" s="11"/>
      <c r="J89" s="11"/>
      <c r="K89" s="11"/>
      <c r="L89" s="218"/>
      <c r="M89" s="11"/>
      <c r="N89" s="11"/>
      <c r="O89" s="11"/>
      <c r="P89" s="218"/>
      <c r="Q89" s="11"/>
      <c r="R89" s="11"/>
      <c r="S89" s="11"/>
      <c r="T89" s="218"/>
      <c r="U89" s="11"/>
      <c r="V89" s="11"/>
      <c r="W89" s="11"/>
      <c r="X89" s="218"/>
    </row>
    <row r="90" spans="2:24" s="10" customFormat="1" x14ac:dyDescent="0.25">
      <c r="B90" s="12"/>
      <c r="C90" s="12"/>
      <c r="D90" s="11"/>
      <c r="E90" s="11"/>
      <c r="F90" s="11"/>
      <c r="G90" s="11"/>
      <c r="H90" s="218"/>
      <c r="I90" s="11"/>
      <c r="J90" s="11"/>
      <c r="K90" s="11"/>
      <c r="L90" s="218"/>
      <c r="M90" s="11"/>
      <c r="N90" s="11"/>
      <c r="O90" s="11"/>
      <c r="P90" s="218"/>
      <c r="Q90" s="11"/>
      <c r="R90" s="11"/>
      <c r="S90" s="11"/>
      <c r="T90" s="218"/>
      <c r="U90" s="11"/>
      <c r="V90" s="11"/>
      <c r="W90" s="11"/>
      <c r="X90" s="218"/>
    </row>
    <row r="91" spans="2:24" s="10" customFormat="1" x14ac:dyDescent="0.25">
      <c r="B91" s="12"/>
      <c r="C91" s="12"/>
      <c r="D91" s="11"/>
      <c r="E91" s="11"/>
      <c r="F91" s="11"/>
      <c r="G91" s="11"/>
      <c r="H91" s="218"/>
      <c r="I91" s="11"/>
      <c r="J91" s="11"/>
      <c r="K91" s="11"/>
      <c r="L91" s="218"/>
      <c r="M91" s="11"/>
      <c r="N91" s="11"/>
      <c r="O91" s="11"/>
      <c r="P91" s="218"/>
      <c r="Q91" s="11"/>
      <c r="R91" s="11"/>
      <c r="S91" s="11"/>
      <c r="T91" s="218"/>
      <c r="U91" s="11"/>
      <c r="V91" s="11"/>
      <c r="W91" s="11"/>
      <c r="X91" s="218"/>
    </row>
    <row r="92" spans="2:24" s="10" customFormat="1" x14ac:dyDescent="0.25">
      <c r="B92" s="12"/>
      <c r="C92" s="12"/>
      <c r="D92" s="11"/>
      <c r="E92" s="11"/>
      <c r="F92" s="11"/>
      <c r="G92" s="11"/>
      <c r="H92" s="218"/>
      <c r="I92" s="11"/>
      <c r="J92" s="11"/>
      <c r="K92" s="11"/>
      <c r="L92" s="218"/>
      <c r="M92" s="11"/>
      <c r="N92" s="11"/>
      <c r="O92" s="11"/>
      <c r="P92" s="218"/>
      <c r="Q92" s="11"/>
      <c r="R92" s="11"/>
      <c r="S92" s="11"/>
      <c r="T92" s="218"/>
      <c r="U92" s="11"/>
      <c r="V92" s="11"/>
      <c r="W92" s="11"/>
      <c r="X92" s="218"/>
    </row>
    <row r="93" spans="2:24" s="10" customFormat="1" x14ac:dyDescent="0.25">
      <c r="B93" s="12"/>
      <c r="C93" s="12"/>
      <c r="D93" s="11"/>
      <c r="E93" s="11"/>
      <c r="F93" s="11"/>
      <c r="G93" s="11"/>
      <c r="H93" s="218"/>
      <c r="I93" s="11"/>
      <c r="J93" s="11"/>
      <c r="K93" s="11"/>
      <c r="L93" s="218"/>
      <c r="M93" s="11"/>
      <c r="N93" s="11"/>
      <c r="O93" s="11"/>
      <c r="P93" s="218"/>
      <c r="Q93" s="11"/>
      <c r="R93" s="11"/>
      <c r="S93" s="11"/>
      <c r="T93" s="218"/>
      <c r="U93" s="11"/>
      <c r="V93" s="11"/>
      <c r="W93" s="11"/>
      <c r="X93" s="218"/>
    </row>
    <row r="94" spans="2:24" s="10" customFormat="1" x14ac:dyDescent="0.25">
      <c r="B94" s="12"/>
      <c r="C94" s="12"/>
      <c r="D94" s="11"/>
      <c r="E94" s="11"/>
      <c r="F94" s="11"/>
      <c r="G94" s="11"/>
      <c r="H94" s="218"/>
      <c r="I94" s="11"/>
      <c r="J94" s="11"/>
      <c r="K94" s="11"/>
      <c r="L94" s="218"/>
      <c r="M94" s="11"/>
      <c r="N94" s="11"/>
      <c r="O94" s="11"/>
      <c r="P94" s="218"/>
      <c r="Q94" s="11"/>
      <c r="R94" s="11"/>
      <c r="S94" s="11"/>
      <c r="T94" s="218"/>
      <c r="U94" s="11"/>
      <c r="V94" s="11"/>
      <c r="W94" s="11"/>
      <c r="X94" s="218"/>
    </row>
    <row r="95" spans="2:24" s="10" customFormat="1" x14ac:dyDescent="0.25">
      <c r="B95" s="12"/>
      <c r="C95" s="12"/>
      <c r="D95" s="11"/>
      <c r="E95" s="11"/>
      <c r="F95" s="11"/>
      <c r="G95" s="11"/>
      <c r="H95" s="218"/>
      <c r="I95" s="11"/>
      <c r="J95" s="11"/>
      <c r="K95" s="11"/>
      <c r="L95" s="218"/>
      <c r="M95" s="11"/>
      <c r="N95" s="11"/>
      <c r="O95" s="11"/>
      <c r="P95" s="218"/>
      <c r="Q95" s="11"/>
      <c r="R95" s="11"/>
      <c r="S95" s="11"/>
      <c r="T95" s="218"/>
      <c r="U95" s="11"/>
      <c r="V95" s="11"/>
      <c r="W95" s="11"/>
      <c r="X95" s="218"/>
    </row>
    <row r="96" spans="2:24" s="10" customFormat="1" x14ac:dyDescent="0.25">
      <c r="B96" s="12"/>
      <c r="C96" s="12"/>
      <c r="D96" s="11"/>
      <c r="E96" s="11"/>
      <c r="F96" s="11"/>
      <c r="G96" s="11"/>
      <c r="H96" s="218"/>
      <c r="I96" s="11"/>
      <c r="J96" s="11"/>
      <c r="K96" s="11"/>
      <c r="L96" s="218"/>
      <c r="M96" s="11"/>
      <c r="N96" s="11"/>
      <c r="O96" s="11"/>
      <c r="P96" s="218"/>
      <c r="Q96" s="11"/>
      <c r="R96" s="11"/>
      <c r="S96" s="11"/>
      <c r="T96" s="218"/>
      <c r="U96" s="11"/>
      <c r="V96" s="11"/>
      <c r="W96" s="11"/>
      <c r="X96" s="218"/>
    </row>
    <row r="97" spans="2:24" s="10" customFormat="1" x14ac:dyDescent="0.25">
      <c r="B97" s="12"/>
      <c r="C97" s="12"/>
      <c r="D97" s="11"/>
      <c r="E97" s="11"/>
      <c r="F97" s="11"/>
      <c r="G97" s="11"/>
      <c r="H97" s="218"/>
      <c r="I97" s="11"/>
      <c r="J97" s="11"/>
      <c r="K97" s="11"/>
      <c r="L97" s="218"/>
      <c r="M97" s="11"/>
      <c r="N97" s="11"/>
      <c r="O97" s="11"/>
      <c r="P97" s="218"/>
      <c r="Q97" s="11"/>
      <c r="R97" s="11"/>
      <c r="S97" s="11"/>
      <c r="T97" s="218"/>
      <c r="U97" s="11"/>
      <c r="V97" s="11"/>
      <c r="W97" s="11"/>
      <c r="X97" s="218"/>
    </row>
    <row r="98" spans="2:24" s="10" customFormat="1" x14ac:dyDescent="0.25">
      <c r="B98" s="12"/>
      <c r="C98" s="12"/>
      <c r="D98" s="11"/>
      <c r="E98" s="11"/>
      <c r="F98" s="11"/>
      <c r="G98" s="11"/>
      <c r="H98" s="218"/>
      <c r="I98" s="11"/>
      <c r="J98" s="11"/>
      <c r="K98" s="11"/>
      <c r="L98" s="218"/>
      <c r="M98" s="11"/>
      <c r="N98" s="11"/>
      <c r="O98" s="11"/>
      <c r="P98" s="218"/>
      <c r="Q98" s="11"/>
      <c r="R98" s="11"/>
      <c r="S98" s="11"/>
      <c r="T98" s="218"/>
      <c r="U98" s="11"/>
      <c r="V98" s="11"/>
      <c r="W98" s="11"/>
      <c r="X98" s="218"/>
    </row>
    <row r="99" spans="2:24" s="10" customFormat="1" x14ac:dyDescent="0.25">
      <c r="B99" s="12"/>
      <c r="C99" s="12"/>
      <c r="D99" s="11"/>
      <c r="E99" s="11"/>
      <c r="F99" s="11"/>
      <c r="G99" s="11"/>
      <c r="H99" s="218"/>
      <c r="I99" s="11"/>
      <c r="J99" s="11"/>
      <c r="K99" s="11"/>
      <c r="L99" s="218"/>
      <c r="M99" s="11"/>
      <c r="N99" s="11"/>
      <c r="O99" s="11"/>
      <c r="P99" s="218"/>
      <c r="Q99" s="11"/>
      <c r="R99" s="11"/>
      <c r="S99" s="11"/>
      <c r="T99" s="218"/>
      <c r="U99" s="11"/>
      <c r="V99" s="11"/>
      <c r="W99" s="11"/>
      <c r="X99" s="218"/>
    </row>
    <row r="100" spans="2:24" s="10" customFormat="1" x14ac:dyDescent="0.25">
      <c r="B100" s="12"/>
      <c r="C100" s="12"/>
      <c r="D100" s="11"/>
      <c r="E100" s="11"/>
      <c r="F100" s="11"/>
      <c r="G100" s="11"/>
      <c r="H100" s="218"/>
      <c r="I100" s="11"/>
      <c r="J100" s="11"/>
      <c r="K100" s="11"/>
      <c r="L100" s="218"/>
      <c r="M100" s="11"/>
      <c r="N100" s="11"/>
      <c r="O100" s="11"/>
      <c r="P100" s="218"/>
      <c r="Q100" s="11"/>
      <c r="R100" s="11"/>
      <c r="S100" s="11"/>
      <c r="T100" s="218"/>
      <c r="U100" s="11"/>
      <c r="V100" s="11"/>
      <c r="W100" s="11"/>
      <c r="X100" s="218"/>
    </row>
    <row r="101" spans="2:24" s="10" customFormat="1" x14ac:dyDescent="0.25">
      <c r="B101" s="12"/>
      <c r="C101" s="12"/>
      <c r="D101" s="11"/>
      <c r="E101" s="11"/>
      <c r="F101" s="11"/>
      <c r="G101" s="11"/>
      <c r="H101" s="218"/>
      <c r="I101" s="11"/>
      <c r="J101" s="11"/>
      <c r="K101" s="11"/>
      <c r="L101" s="218"/>
      <c r="M101" s="11"/>
      <c r="N101" s="11"/>
      <c r="O101" s="11"/>
      <c r="P101" s="218"/>
      <c r="Q101" s="11"/>
      <c r="R101" s="11"/>
      <c r="S101" s="11"/>
      <c r="T101" s="218"/>
      <c r="U101" s="11"/>
      <c r="V101" s="11"/>
      <c r="W101" s="11"/>
      <c r="X101" s="218"/>
    </row>
    <row r="102" spans="2:24" s="10" customFormat="1" x14ac:dyDescent="0.25">
      <c r="B102" s="12"/>
      <c r="C102" s="12"/>
      <c r="D102" s="11"/>
      <c r="E102" s="11"/>
      <c r="F102" s="11"/>
      <c r="G102" s="11"/>
      <c r="H102" s="218"/>
      <c r="I102" s="11"/>
      <c r="J102" s="11"/>
      <c r="K102" s="11"/>
      <c r="L102" s="218"/>
      <c r="M102" s="11"/>
      <c r="N102" s="11"/>
      <c r="O102" s="11"/>
      <c r="P102" s="218"/>
      <c r="Q102" s="11"/>
      <c r="R102" s="11"/>
      <c r="S102" s="11"/>
      <c r="T102" s="218"/>
      <c r="U102" s="11"/>
      <c r="V102" s="11"/>
      <c r="W102" s="11"/>
      <c r="X102" s="218"/>
    </row>
    <row r="103" spans="2:24" s="10" customFormat="1" x14ac:dyDescent="0.25">
      <c r="B103" s="12"/>
      <c r="C103" s="12"/>
      <c r="D103" s="11"/>
      <c r="E103" s="11"/>
      <c r="F103" s="11"/>
      <c r="G103" s="11"/>
      <c r="H103" s="218"/>
      <c r="I103" s="11"/>
      <c r="J103" s="11"/>
      <c r="K103" s="11"/>
      <c r="L103" s="218"/>
      <c r="M103" s="11"/>
      <c r="N103" s="11"/>
      <c r="O103" s="11"/>
      <c r="P103" s="218"/>
      <c r="Q103" s="11"/>
      <c r="R103" s="11"/>
      <c r="S103" s="11"/>
      <c r="T103" s="218"/>
      <c r="U103" s="11"/>
      <c r="V103" s="11"/>
      <c r="W103" s="11"/>
      <c r="X103" s="218"/>
    </row>
    <row r="104" spans="2:24" s="10" customFormat="1" x14ac:dyDescent="0.25">
      <c r="B104" s="12"/>
      <c r="C104" s="12"/>
      <c r="D104" s="11"/>
      <c r="E104" s="11"/>
      <c r="F104" s="11"/>
      <c r="G104" s="11"/>
      <c r="H104" s="218"/>
      <c r="I104" s="11"/>
      <c r="J104" s="11"/>
      <c r="K104" s="11"/>
      <c r="L104" s="218"/>
      <c r="M104" s="11"/>
      <c r="N104" s="11"/>
      <c r="O104" s="11"/>
      <c r="P104" s="218"/>
      <c r="Q104" s="11"/>
      <c r="R104" s="11"/>
      <c r="S104" s="11"/>
      <c r="T104" s="218"/>
      <c r="U104" s="11"/>
      <c r="V104" s="11"/>
      <c r="W104" s="11"/>
      <c r="X104" s="218"/>
    </row>
    <row r="105" spans="2:24" s="10" customFormat="1" x14ac:dyDescent="0.25">
      <c r="B105" s="12"/>
      <c r="C105" s="12"/>
      <c r="D105" s="11"/>
      <c r="E105" s="11"/>
      <c r="F105" s="11"/>
      <c r="G105" s="11"/>
      <c r="H105" s="218"/>
      <c r="I105" s="11"/>
      <c r="J105" s="11"/>
      <c r="K105" s="11"/>
      <c r="L105" s="218"/>
      <c r="M105" s="11"/>
      <c r="N105" s="11"/>
      <c r="O105" s="11"/>
      <c r="P105" s="218"/>
      <c r="Q105" s="11"/>
      <c r="R105" s="11"/>
      <c r="S105" s="11"/>
      <c r="T105" s="218"/>
      <c r="U105" s="11"/>
      <c r="V105" s="11"/>
      <c r="W105" s="11"/>
      <c r="X105" s="218"/>
    </row>
    <row r="106" spans="2:24" s="10" customFormat="1" x14ac:dyDescent="0.25">
      <c r="B106" s="12"/>
      <c r="C106" s="12"/>
      <c r="D106" s="11"/>
      <c r="E106" s="11"/>
      <c r="F106" s="11"/>
      <c r="G106" s="11"/>
      <c r="H106" s="218"/>
      <c r="I106" s="11"/>
      <c r="J106" s="11"/>
      <c r="K106" s="11"/>
      <c r="L106" s="218"/>
      <c r="M106" s="11"/>
      <c r="N106" s="11"/>
      <c r="O106" s="11"/>
      <c r="P106" s="218"/>
      <c r="Q106" s="11"/>
      <c r="R106" s="11"/>
      <c r="S106" s="11"/>
      <c r="T106" s="218"/>
      <c r="U106" s="11"/>
      <c r="V106" s="11"/>
      <c r="W106" s="11"/>
      <c r="X106" s="218"/>
    </row>
    <row r="107" spans="2:24" s="10" customFormat="1" x14ac:dyDescent="0.25">
      <c r="B107" s="12"/>
      <c r="C107" s="12"/>
      <c r="D107" s="11"/>
      <c r="E107" s="11"/>
      <c r="F107" s="11"/>
      <c r="G107" s="11"/>
      <c r="H107" s="218"/>
      <c r="I107" s="11"/>
      <c r="J107" s="11"/>
      <c r="K107" s="11"/>
      <c r="L107" s="218"/>
      <c r="M107" s="11"/>
      <c r="N107" s="11"/>
      <c r="O107" s="11"/>
      <c r="P107" s="218"/>
      <c r="Q107" s="11"/>
      <c r="R107" s="11"/>
      <c r="S107" s="11"/>
      <c r="T107" s="218"/>
      <c r="U107" s="11"/>
      <c r="V107" s="11"/>
      <c r="W107" s="11"/>
      <c r="X107" s="218"/>
    </row>
    <row r="108" spans="2:24" s="10" customFormat="1" x14ac:dyDescent="0.25">
      <c r="B108" s="12"/>
      <c r="C108" s="12"/>
      <c r="D108" s="11"/>
      <c r="E108" s="11"/>
      <c r="F108" s="11"/>
      <c r="G108" s="11"/>
      <c r="H108" s="218"/>
      <c r="I108" s="11"/>
      <c r="J108" s="11"/>
      <c r="K108" s="11"/>
      <c r="L108" s="218"/>
      <c r="M108" s="11"/>
      <c r="N108" s="11"/>
      <c r="O108" s="11"/>
      <c r="P108" s="218"/>
      <c r="Q108" s="11"/>
      <c r="R108" s="11"/>
      <c r="S108" s="11"/>
      <c r="T108" s="218"/>
      <c r="U108" s="11"/>
      <c r="V108" s="11"/>
      <c r="W108" s="11"/>
      <c r="X108" s="218"/>
    </row>
    <row r="109" spans="2:24" s="10" customFormat="1" x14ac:dyDescent="0.25">
      <c r="B109" s="12"/>
      <c r="C109" s="12"/>
      <c r="D109" s="11"/>
      <c r="E109" s="11"/>
      <c r="F109" s="11"/>
      <c r="G109" s="11"/>
      <c r="H109" s="218"/>
      <c r="I109" s="11"/>
      <c r="J109" s="11"/>
      <c r="K109" s="11"/>
      <c r="L109" s="218"/>
      <c r="M109" s="11"/>
      <c r="N109" s="11"/>
      <c r="O109" s="11"/>
      <c r="P109" s="218"/>
      <c r="Q109" s="11"/>
      <c r="R109" s="11"/>
      <c r="S109" s="11"/>
      <c r="T109" s="218"/>
      <c r="U109" s="11"/>
      <c r="V109" s="11"/>
      <c r="W109" s="11"/>
      <c r="X109" s="218"/>
    </row>
    <row r="110" spans="2:24" s="10" customFormat="1" x14ac:dyDescent="0.25">
      <c r="B110" s="12"/>
      <c r="C110" s="12"/>
      <c r="D110" s="11"/>
      <c r="E110" s="11"/>
      <c r="F110" s="11"/>
      <c r="G110" s="11"/>
      <c r="H110" s="218"/>
      <c r="I110" s="11"/>
      <c r="J110" s="11"/>
      <c r="K110" s="11"/>
      <c r="L110" s="218"/>
      <c r="M110" s="11"/>
      <c r="N110" s="11"/>
      <c r="O110" s="11"/>
      <c r="P110" s="218"/>
      <c r="Q110" s="11"/>
      <c r="R110" s="11"/>
      <c r="S110" s="11"/>
      <c r="T110" s="218"/>
      <c r="U110" s="11"/>
      <c r="V110" s="11"/>
      <c r="W110" s="11"/>
      <c r="X110" s="218"/>
    </row>
    <row r="111" spans="2:24" s="10" customFormat="1" x14ac:dyDescent="0.25">
      <c r="B111" s="12"/>
      <c r="C111" s="12"/>
      <c r="D111" s="11"/>
      <c r="E111" s="11"/>
      <c r="F111" s="11"/>
      <c r="G111" s="11"/>
      <c r="H111" s="218"/>
      <c r="I111" s="11"/>
      <c r="J111" s="11"/>
      <c r="K111" s="11"/>
      <c r="L111" s="218"/>
      <c r="M111" s="11"/>
      <c r="N111" s="11"/>
      <c r="O111" s="11"/>
      <c r="P111" s="218"/>
      <c r="Q111" s="11"/>
      <c r="R111" s="11"/>
      <c r="S111" s="11"/>
      <c r="T111" s="218"/>
      <c r="U111" s="11"/>
      <c r="V111" s="11"/>
      <c r="W111" s="11"/>
      <c r="X111" s="218"/>
    </row>
    <row r="112" spans="2:24" s="10" customFormat="1" x14ac:dyDescent="0.25">
      <c r="B112" s="12"/>
      <c r="C112" s="12"/>
      <c r="D112" s="11"/>
      <c r="E112" s="11"/>
      <c r="F112" s="11"/>
      <c r="G112" s="11"/>
      <c r="H112" s="218"/>
      <c r="I112" s="11"/>
      <c r="J112" s="11"/>
      <c r="K112" s="11"/>
      <c r="L112" s="218"/>
      <c r="M112" s="11"/>
      <c r="N112" s="11"/>
      <c r="O112" s="11"/>
      <c r="P112" s="218"/>
      <c r="Q112" s="11"/>
      <c r="R112" s="11"/>
      <c r="S112" s="11"/>
      <c r="T112" s="218"/>
      <c r="U112" s="11"/>
      <c r="V112" s="11"/>
      <c r="W112" s="11"/>
      <c r="X112" s="218"/>
    </row>
    <row r="113" spans="2:24" s="10" customFormat="1" x14ac:dyDescent="0.25">
      <c r="B113" s="12"/>
      <c r="C113" s="12"/>
      <c r="D113" s="11"/>
      <c r="E113" s="11"/>
      <c r="F113" s="11"/>
      <c r="G113" s="11"/>
      <c r="H113" s="218"/>
      <c r="I113" s="11"/>
      <c r="J113" s="11"/>
      <c r="K113" s="11"/>
      <c r="L113" s="218"/>
      <c r="M113" s="11"/>
      <c r="N113" s="11"/>
      <c r="O113" s="11"/>
      <c r="P113" s="218"/>
      <c r="Q113" s="11"/>
      <c r="R113" s="11"/>
      <c r="S113" s="11"/>
      <c r="T113" s="218"/>
      <c r="U113" s="11"/>
      <c r="V113" s="11"/>
      <c r="W113" s="11"/>
      <c r="X113" s="218"/>
    </row>
    <row r="114" spans="2:24" s="10" customFormat="1" x14ac:dyDescent="0.25">
      <c r="B114" s="12"/>
      <c r="C114" s="12"/>
      <c r="D114" s="11"/>
      <c r="E114" s="11"/>
      <c r="F114" s="11"/>
      <c r="G114" s="11"/>
      <c r="H114" s="218"/>
      <c r="I114" s="11"/>
      <c r="J114" s="11"/>
      <c r="K114" s="11"/>
      <c r="L114" s="218"/>
      <c r="M114" s="11"/>
      <c r="N114" s="11"/>
      <c r="O114" s="11"/>
      <c r="P114" s="218"/>
      <c r="Q114" s="11"/>
      <c r="R114" s="11"/>
      <c r="S114" s="11"/>
      <c r="T114" s="218"/>
      <c r="U114" s="11"/>
      <c r="V114" s="11"/>
      <c r="W114" s="11"/>
      <c r="X114" s="218"/>
    </row>
    <row r="115" spans="2:24" s="10" customFormat="1" x14ac:dyDescent="0.25">
      <c r="B115" s="12"/>
      <c r="C115" s="12"/>
      <c r="D115" s="11"/>
      <c r="E115" s="11"/>
      <c r="F115" s="11"/>
      <c r="G115" s="11"/>
      <c r="H115" s="218"/>
      <c r="I115" s="11"/>
      <c r="J115" s="11"/>
      <c r="K115" s="11"/>
      <c r="L115" s="218"/>
      <c r="M115" s="11"/>
      <c r="N115" s="11"/>
      <c r="O115" s="11"/>
      <c r="P115" s="218"/>
      <c r="Q115" s="11"/>
      <c r="R115" s="11"/>
      <c r="S115" s="11"/>
      <c r="T115" s="218"/>
      <c r="U115" s="11"/>
      <c r="V115" s="11"/>
      <c r="W115" s="11"/>
      <c r="X115" s="218"/>
    </row>
    <row r="116" spans="2:24" s="10" customFormat="1" x14ac:dyDescent="0.25">
      <c r="B116" s="12"/>
      <c r="C116" s="12"/>
      <c r="D116" s="11"/>
      <c r="E116" s="11"/>
      <c r="F116" s="11"/>
      <c r="G116" s="11"/>
      <c r="H116" s="218"/>
      <c r="I116" s="11"/>
      <c r="J116" s="11"/>
      <c r="K116" s="11"/>
      <c r="L116" s="218"/>
      <c r="M116" s="11"/>
      <c r="N116" s="11"/>
      <c r="O116" s="11"/>
      <c r="P116" s="218"/>
      <c r="Q116" s="11"/>
      <c r="R116" s="11"/>
      <c r="S116" s="11"/>
      <c r="T116" s="218"/>
      <c r="U116" s="11"/>
      <c r="V116" s="11"/>
      <c r="W116" s="11"/>
      <c r="X116" s="218"/>
    </row>
    <row r="117" spans="2:24" s="10" customFormat="1" x14ac:dyDescent="0.25">
      <c r="B117" s="12"/>
      <c r="C117" s="12"/>
      <c r="D117" s="11"/>
      <c r="E117" s="11"/>
      <c r="F117" s="11"/>
      <c r="G117" s="11"/>
      <c r="H117" s="218"/>
      <c r="I117" s="11"/>
      <c r="J117" s="11"/>
      <c r="K117" s="11"/>
      <c r="L117" s="218"/>
      <c r="M117" s="11"/>
      <c r="N117" s="11"/>
      <c r="O117" s="11"/>
      <c r="P117" s="218"/>
      <c r="Q117" s="11"/>
      <c r="R117" s="11"/>
      <c r="S117" s="11"/>
      <c r="T117" s="218"/>
      <c r="U117" s="11"/>
      <c r="V117" s="11"/>
      <c r="W117" s="11"/>
      <c r="X117" s="218"/>
    </row>
    <row r="118" spans="2:24" s="10" customFormat="1" x14ac:dyDescent="0.25">
      <c r="B118" s="12"/>
      <c r="C118" s="12"/>
      <c r="D118" s="11"/>
      <c r="E118" s="11"/>
      <c r="F118" s="11"/>
      <c r="G118" s="11"/>
      <c r="H118" s="218"/>
      <c r="I118" s="11"/>
      <c r="J118" s="11"/>
      <c r="K118" s="11"/>
      <c r="L118" s="218"/>
      <c r="M118" s="11"/>
      <c r="N118" s="11"/>
      <c r="O118" s="11"/>
      <c r="P118" s="218"/>
      <c r="Q118" s="11"/>
      <c r="R118" s="11"/>
      <c r="S118" s="11"/>
      <c r="T118" s="218"/>
      <c r="U118" s="11"/>
      <c r="V118" s="11"/>
      <c r="W118" s="11"/>
      <c r="X118" s="218"/>
    </row>
    <row r="119" spans="2:24" s="10" customFormat="1" x14ac:dyDescent="0.25">
      <c r="B119" s="12"/>
      <c r="C119" s="12"/>
      <c r="D119" s="11"/>
      <c r="E119" s="11"/>
      <c r="F119" s="11"/>
      <c r="G119" s="11"/>
      <c r="H119" s="218"/>
      <c r="I119" s="11"/>
      <c r="J119" s="11"/>
      <c r="K119" s="11"/>
      <c r="L119" s="218"/>
      <c r="M119" s="11"/>
      <c r="N119" s="11"/>
      <c r="O119" s="11"/>
      <c r="P119" s="218"/>
      <c r="Q119" s="11"/>
      <c r="R119" s="11"/>
      <c r="S119" s="11"/>
      <c r="T119" s="218"/>
      <c r="U119" s="11"/>
      <c r="V119" s="11"/>
      <c r="W119" s="11"/>
      <c r="X119" s="218"/>
    </row>
    <row r="120" spans="2:24" s="10" customFormat="1" x14ac:dyDescent="0.25">
      <c r="B120" s="12"/>
      <c r="C120" s="12"/>
      <c r="D120" s="11"/>
      <c r="E120" s="11"/>
      <c r="F120" s="11"/>
      <c r="G120" s="11"/>
      <c r="H120" s="218"/>
      <c r="I120" s="11"/>
      <c r="J120" s="11"/>
      <c r="K120" s="11"/>
      <c r="L120" s="218"/>
      <c r="M120" s="11"/>
      <c r="N120" s="11"/>
      <c r="O120" s="11"/>
      <c r="P120" s="218"/>
      <c r="Q120" s="11"/>
      <c r="R120" s="11"/>
      <c r="S120" s="11"/>
      <c r="T120" s="218"/>
      <c r="U120" s="11"/>
      <c r="V120" s="11"/>
      <c r="W120" s="11"/>
      <c r="X120" s="218"/>
    </row>
    <row r="121" spans="2:24" s="10" customFormat="1" x14ac:dyDescent="0.25">
      <c r="B121" s="12"/>
      <c r="C121" s="12"/>
      <c r="D121" s="11"/>
      <c r="E121" s="11"/>
      <c r="F121" s="11"/>
      <c r="G121" s="11"/>
      <c r="H121" s="218"/>
      <c r="I121" s="11"/>
      <c r="J121" s="11"/>
      <c r="K121" s="11"/>
      <c r="L121" s="218"/>
      <c r="M121" s="11"/>
      <c r="N121" s="11"/>
      <c r="O121" s="11"/>
      <c r="P121" s="218"/>
      <c r="Q121" s="11"/>
      <c r="R121" s="11"/>
      <c r="S121" s="11"/>
      <c r="T121" s="218"/>
      <c r="U121" s="11"/>
      <c r="V121" s="11"/>
      <c r="W121" s="11"/>
      <c r="X121" s="218"/>
    </row>
    <row r="122" spans="2:24" s="10" customFormat="1" x14ac:dyDescent="0.25">
      <c r="B122" s="12"/>
      <c r="C122" s="12"/>
      <c r="D122" s="11"/>
      <c r="E122" s="11"/>
      <c r="F122" s="11"/>
      <c r="G122" s="11"/>
      <c r="H122" s="218"/>
      <c r="I122" s="11"/>
      <c r="J122" s="11"/>
      <c r="K122" s="11"/>
      <c r="L122" s="218"/>
      <c r="M122" s="11"/>
      <c r="N122" s="11"/>
      <c r="O122" s="11"/>
      <c r="P122" s="218"/>
      <c r="Q122" s="11"/>
      <c r="R122" s="11"/>
      <c r="S122" s="11"/>
      <c r="T122" s="218"/>
      <c r="U122" s="11"/>
      <c r="V122" s="11"/>
      <c r="W122" s="11"/>
      <c r="X122" s="218"/>
    </row>
    <row r="123" spans="2:24" s="10" customFormat="1" x14ac:dyDescent="0.25">
      <c r="B123" s="12"/>
      <c r="C123" s="12"/>
      <c r="D123" s="11"/>
      <c r="E123" s="11"/>
      <c r="F123" s="11"/>
      <c r="G123" s="11"/>
      <c r="H123" s="218"/>
      <c r="I123" s="11"/>
      <c r="J123" s="11"/>
      <c r="K123" s="11"/>
      <c r="L123" s="218"/>
      <c r="M123" s="11"/>
      <c r="N123" s="11"/>
      <c r="O123" s="11"/>
      <c r="P123" s="218"/>
      <c r="Q123" s="11"/>
      <c r="R123" s="11"/>
      <c r="S123" s="11"/>
      <c r="T123" s="218"/>
      <c r="U123" s="11"/>
      <c r="V123" s="11"/>
      <c r="W123" s="11"/>
      <c r="X123" s="218"/>
    </row>
    <row r="124" spans="2:24" s="10" customFormat="1" x14ac:dyDescent="0.25">
      <c r="B124" s="12"/>
      <c r="C124" s="12"/>
      <c r="D124" s="11"/>
      <c r="E124" s="11"/>
      <c r="F124" s="11"/>
      <c r="G124" s="11"/>
      <c r="H124" s="218"/>
      <c r="I124" s="11"/>
      <c r="J124" s="11"/>
      <c r="K124" s="11"/>
      <c r="L124" s="218"/>
      <c r="M124" s="11"/>
      <c r="N124" s="11"/>
      <c r="O124" s="11"/>
      <c r="P124" s="218"/>
      <c r="Q124" s="11"/>
      <c r="R124" s="11"/>
      <c r="S124" s="11"/>
      <c r="T124" s="218"/>
      <c r="U124" s="11"/>
      <c r="V124" s="11"/>
      <c r="W124" s="11"/>
      <c r="X124" s="218"/>
    </row>
    <row r="125" spans="2:24" s="10" customFormat="1" x14ac:dyDescent="0.25">
      <c r="B125" s="12"/>
      <c r="C125" s="12"/>
      <c r="D125" s="11"/>
      <c r="E125" s="11"/>
      <c r="F125" s="11"/>
      <c r="G125" s="11"/>
      <c r="H125" s="218"/>
      <c r="I125" s="11"/>
      <c r="J125" s="11"/>
      <c r="K125" s="11"/>
      <c r="L125" s="218"/>
      <c r="M125" s="11"/>
      <c r="N125" s="11"/>
      <c r="O125" s="11"/>
      <c r="P125" s="218"/>
      <c r="Q125" s="11"/>
      <c r="R125" s="11"/>
      <c r="S125" s="11"/>
      <c r="T125" s="218"/>
      <c r="U125" s="11"/>
      <c r="V125" s="11"/>
      <c r="W125" s="11"/>
      <c r="X125" s="218"/>
    </row>
    <row r="126" spans="2:24" s="10" customFormat="1" x14ac:dyDescent="0.25">
      <c r="B126" s="12"/>
      <c r="C126" s="12"/>
      <c r="D126" s="11"/>
      <c r="E126" s="11"/>
      <c r="F126" s="11"/>
      <c r="G126" s="11"/>
      <c r="H126" s="218"/>
      <c r="I126" s="11"/>
      <c r="J126" s="11"/>
      <c r="K126" s="11"/>
      <c r="L126" s="218"/>
      <c r="M126" s="11"/>
      <c r="N126" s="11"/>
      <c r="O126" s="11"/>
      <c r="P126" s="218"/>
      <c r="Q126" s="11"/>
      <c r="R126" s="11"/>
      <c r="S126" s="11"/>
      <c r="T126" s="218"/>
      <c r="U126" s="11"/>
      <c r="V126" s="11"/>
      <c r="W126" s="11"/>
      <c r="X126" s="218"/>
    </row>
    <row r="127" spans="2:24" s="10" customFormat="1" x14ac:dyDescent="0.25">
      <c r="B127" s="12"/>
      <c r="C127" s="12"/>
      <c r="D127" s="11"/>
      <c r="E127" s="11"/>
      <c r="F127" s="11"/>
      <c r="G127" s="11"/>
      <c r="H127" s="218"/>
      <c r="I127" s="11"/>
      <c r="J127" s="11"/>
      <c r="K127" s="11"/>
      <c r="L127" s="218"/>
      <c r="M127" s="11"/>
      <c r="N127" s="11"/>
      <c r="O127" s="11"/>
      <c r="P127" s="218"/>
      <c r="Q127" s="11"/>
      <c r="R127" s="11"/>
      <c r="S127" s="11"/>
      <c r="T127" s="218"/>
      <c r="U127" s="11"/>
      <c r="V127" s="11"/>
      <c r="W127" s="11"/>
      <c r="X127" s="218"/>
    </row>
    <row r="128" spans="2:24" s="10" customFormat="1" x14ac:dyDescent="0.25">
      <c r="B128" s="12"/>
      <c r="C128" s="12"/>
      <c r="D128" s="11"/>
      <c r="E128" s="11"/>
      <c r="F128" s="11"/>
      <c r="G128" s="11"/>
      <c r="H128" s="218"/>
      <c r="I128" s="11"/>
      <c r="J128" s="11"/>
      <c r="K128" s="11"/>
      <c r="L128" s="218"/>
      <c r="M128" s="11"/>
      <c r="N128" s="11"/>
      <c r="O128" s="11"/>
      <c r="P128" s="218"/>
      <c r="Q128" s="11"/>
      <c r="R128" s="11"/>
      <c r="S128" s="11"/>
      <c r="T128" s="218"/>
      <c r="U128" s="11"/>
      <c r="V128" s="11"/>
      <c r="W128" s="11"/>
      <c r="X128" s="218"/>
    </row>
    <row r="129" spans="2:24" s="10" customFormat="1" x14ac:dyDescent="0.25">
      <c r="B129" s="12"/>
      <c r="C129" s="12"/>
      <c r="D129" s="11"/>
      <c r="E129" s="11"/>
      <c r="F129" s="11"/>
      <c r="G129" s="11"/>
      <c r="H129" s="218"/>
      <c r="I129" s="11"/>
      <c r="J129" s="11"/>
      <c r="K129" s="11"/>
      <c r="L129" s="218"/>
      <c r="M129" s="11"/>
      <c r="N129" s="11"/>
      <c r="O129" s="11"/>
      <c r="P129" s="218"/>
      <c r="Q129" s="11"/>
      <c r="R129" s="11"/>
      <c r="S129" s="11"/>
      <c r="T129" s="218"/>
      <c r="U129" s="11"/>
      <c r="V129" s="11"/>
      <c r="W129" s="11"/>
      <c r="X129" s="218"/>
    </row>
    <row r="130" spans="2:24" s="10" customFormat="1" x14ac:dyDescent="0.25">
      <c r="B130" s="12"/>
      <c r="C130" s="12"/>
      <c r="D130" s="11"/>
      <c r="E130" s="11"/>
      <c r="F130" s="11"/>
      <c r="G130" s="11"/>
      <c r="H130" s="218"/>
      <c r="I130" s="11"/>
      <c r="J130" s="11"/>
      <c r="K130" s="11"/>
      <c r="L130" s="218"/>
      <c r="M130" s="11"/>
      <c r="N130" s="11"/>
      <c r="O130" s="11"/>
      <c r="P130" s="218"/>
      <c r="Q130" s="11"/>
      <c r="R130" s="11"/>
      <c r="S130" s="11"/>
      <c r="T130" s="218"/>
      <c r="U130" s="11"/>
      <c r="V130" s="11"/>
      <c r="W130" s="11"/>
      <c r="X130" s="218"/>
    </row>
    <row r="131" spans="2:24" s="10" customFormat="1" x14ac:dyDescent="0.25">
      <c r="B131" s="12"/>
      <c r="C131" s="12"/>
      <c r="D131" s="11"/>
      <c r="E131" s="11"/>
      <c r="F131" s="11"/>
      <c r="G131" s="11"/>
      <c r="H131" s="218"/>
      <c r="I131" s="11"/>
      <c r="J131" s="11"/>
      <c r="K131" s="11"/>
      <c r="L131" s="218"/>
      <c r="M131" s="11"/>
      <c r="N131" s="11"/>
      <c r="O131" s="11"/>
      <c r="P131" s="218"/>
      <c r="Q131" s="11"/>
      <c r="R131" s="11"/>
      <c r="S131" s="11"/>
      <c r="T131" s="218"/>
      <c r="U131" s="11"/>
      <c r="V131" s="11"/>
      <c r="W131" s="11"/>
      <c r="X131" s="218"/>
    </row>
    <row r="132" spans="2:24" s="10" customFormat="1" x14ac:dyDescent="0.25">
      <c r="B132" s="12"/>
      <c r="C132" s="12"/>
      <c r="D132" s="11"/>
      <c r="E132" s="11"/>
      <c r="F132" s="11"/>
      <c r="G132" s="11"/>
      <c r="H132" s="218"/>
      <c r="I132" s="11"/>
      <c r="J132" s="11"/>
      <c r="K132" s="11"/>
      <c r="L132" s="218"/>
      <c r="M132" s="11"/>
      <c r="N132" s="11"/>
      <c r="O132" s="11"/>
      <c r="P132" s="218"/>
      <c r="Q132" s="11"/>
      <c r="R132" s="11"/>
      <c r="S132" s="11"/>
      <c r="T132" s="218"/>
      <c r="U132" s="11"/>
      <c r="V132" s="11"/>
      <c r="W132" s="11"/>
      <c r="X132" s="218"/>
    </row>
    <row r="133" spans="2:24" s="10" customFormat="1" x14ac:dyDescent="0.25">
      <c r="B133" s="12"/>
      <c r="C133" s="12"/>
      <c r="D133" s="11"/>
      <c r="E133" s="11"/>
      <c r="F133" s="11"/>
      <c r="G133" s="11"/>
      <c r="H133" s="218"/>
      <c r="I133" s="11"/>
      <c r="J133" s="11"/>
      <c r="K133" s="11"/>
      <c r="L133" s="218"/>
      <c r="M133" s="11"/>
      <c r="N133" s="11"/>
      <c r="O133" s="11"/>
      <c r="P133" s="218"/>
      <c r="Q133" s="11"/>
      <c r="R133" s="11"/>
      <c r="S133" s="11"/>
      <c r="T133" s="218"/>
      <c r="U133" s="11"/>
      <c r="V133" s="11"/>
      <c r="W133" s="11"/>
      <c r="X133" s="218"/>
    </row>
    <row r="134" spans="2:24" s="10" customFormat="1" x14ac:dyDescent="0.25">
      <c r="B134" s="12"/>
      <c r="C134" s="12"/>
      <c r="D134" s="11"/>
      <c r="E134" s="11"/>
      <c r="F134" s="11"/>
      <c r="G134" s="11"/>
      <c r="H134" s="218"/>
      <c r="I134" s="11"/>
      <c r="J134" s="11"/>
      <c r="K134" s="11"/>
      <c r="L134" s="218"/>
      <c r="M134" s="11"/>
      <c r="N134" s="11"/>
      <c r="O134" s="11"/>
      <c r="P134" s="218"/>
      <c r="Q134" s="11"/>
      <c r="R134" s="11"/>
      <c r="S134" s="11"/>
      <c r="T134" s="218"/>
      <c r="U134" s="11"/>
      <c r="V134" s="11"/>
      <c r="W134" s="11"/>
      <c r="X134" s="218"/>
    </row>
    <row r="135" spans="2:24" s="10" customFormat="1" x14ac:dyDescent="0.25">
      <c r="B135" s="12"/>
      <c r="C135" s="12"/>
      <c r="D135" s="11"/>
      <c r="E135" s="11"/>
      <c r="F135" s="11"/>
      <c r="G135" s="11"/>
      <c r="H135" s="218"/>
      <c r="I135" s="11"/>
      <c r="J135" s="11"/>
      <c r="K135" s="11"/>
      <c r="L135" s="218"/>
      <c r="M135" s="11"/>
      <c r="N135" s="11"/>
      <c r="O135" s="11"/>
      <c r="P135" s="218"/>
      <c r="Q135" s="11"/>
      <c r="R135" s="11"/>
      <c r="S135" s="11"/>
      <c r="T135" s="218"/>
      <c r="U135" s="11"/>
      <c r="V135" s="11"/>
      <c r="W135" s="11"/>
      <c r="X135" s="218"/>
    </row>
    <row r="136" spans="2:24" s="10" customFormat="1" x14ac:dyDescent="0.25">
      <c r="B136" s="12"/>
      <c r="C136" s="12"/>
      <c r="D136" s="11"/>
      <c r="E136" s="11"/>
      <c r="F136" s="11"/>
      <c r="G136" s="11"/>
      <c r="H136" s="218"/>
      <c r="I136" s="11"/>
      <c r="J136" s="11"/>
      <c r="K136" s="11"/>
      <c r="L136" s="218"/>
      <c r="M136" s="11"/>
      <c r="N136" s="11"/>
      <c r="O136" s="11"/>
      <c r="P136" s="218"/>
      <c r="Q136" s="11"/>
      <c r="R136" s="11"/>
      <c r="S136" s="11"/>
      <c r="T136" s="218"/>
      <c r="U136" s="11"/>
      <c r="V136" s="11"/>
      <c r="W136" s="11"/>
      <c r="X136" s="218"/>
    </row>
    <row r="137" spans="2:24" s="10" customFormat="1" x14ac:dyDescent="0.25">
      <c r="B137" s="12"/>
      <c r="C137" s="12"/>
      <c r="D137" s="11"/>
      <c r="E137" s="11"/>
      <c r="F137" s="11"/>
      <c r="G137" s="11"/>
      <c r="H137" s="218"/>
      <c r="I137" s="11"/>
      <c r="J137" s="11"/>
      <c r="K137" s="11"/>
      <c r="L137" s="218"/>
      <c r="M137" s="11"/>
      <c r="N137" s="11"/>
      <c r="O137" s="11"/>
      <c r="P137" s="218"/>
      <c r="Q137" s="11"/>
      <c r="R137" s="11"/>
      <c r="S137" s="11"/>
      <c r="T137" s="218"/>
      <c r="U137" s="11"/>
      <c r="V137" s="11"/>
      <c r="W137" s="11"/>
      <c r="X137" s="218"/>
    </row>
    <row r="138" spans="2:24" s="10" customFormat="1" x14ac:dyDescent="0.25">
      <c r="B138" s="12"/>
      <c r="C138" s="12"/>
      <c r="D138" s="11"/>
      <c r="E138" s="11"/>
      <c r="F138" s="11"/>
      <c r="G138" s="11"/>
      <c r="H138" s="218"/>
      <c r="I138" s="11"/>
      <c r="J138" s="11"/>
      <c r="K138" s="11"/>
      <c r="L138" s="218"/>
      <c r="M138" s="11"/>
      <c r="N138" s="11"/>
      <c r="O138" s="11"/>
      <c r="P138" s="218"/>
      <c r="Q138" s="11"/>
      <c r="R138" s="11"/>
      <c r="S138" s="11"/>
      <c r="T138" s="218"/>
      <c r="U138" s="11"/>
      <c r="V138" s="11"/>
      <c r="W138" s="11"/>
      <c r="X138" s="218"/>
    </row>
    <row r="139" spans="2:24" s="10" customFormat="1" x14ac:dyDescent="0.25">
      <c r="B139" s="12"/>
      <c r="C139" s="12"/>
      <c r="D139" s="11"/>
      <c r="E139" s="11"/>
      <c r="F139" s="11"/>
      <c r="G139" s="11"/>
      <c r="H139" s="218"/>
      <c r="I139" s="11"/>
      <c r="J139" s="11"/>
      <c r="K139" s="11"/>
      <c r="L139" s="218"/>
      <c r="M139" s="11"/>
      <c r="N139" s="11"/>
      <c r="O139" s="11"/>
      <c r="P139" s="218"/>
      <c r="Q139" s="11"/>
      <c r="R139" s="11"/>
      <c r="S139" s="11"/>
      <c r="T139" s="218"/>
      <c r="U139" s="11"/>
      <c r="V139" s="11"/>
      <c r="W139" s="11"/>
      <c r="X139" s="218"/>
    </row>
    <row r="140" spans="2:24" s="10" customFormat="1" x14ac:dyDescent="0.25">
      <c r="B140" s="12"/>
      <c r="C140" s="12"/>
      <c r="D140" s="11"/>
      <c r="E140" s="11"/>
      <c r="F140" s="11"/>
      <c r="G140" s="11"/>
      <c r="H140" s="218"/>
      <c r="I140" s="11"/>
      <c r="J140" s="11"/>
      <c r="K140" s="11"/>
      <c r="L140" s="218"/>
      <c r="M140" s="11"/>
      <c r="N140" s="11"/>
      <c r="O140" s="11"/>
      <c r="P140" s="218"/>
      <c r="Q140" s="11"/>
      <c r="R140" s="11"/>
      <c r="S140" s="11"/>
      <c r="T140" s="218"/>
      <c r="U140" s="11"/>
      <c r="V140" s="11"/>
      <c r="W140" s="11"/>
      <c r="X140" s="218"/>
    </row>
    <row r="141" spans="2:24" s="10" customFormat="1" x14ac:dyDescent="0.25">
      <c r="B141" s="12"/>
      <c r="C141" s="12"/>
      <c r="D141" s="11"/>
      <c r="E141" s="11"/>
      <c r="F141" s="11"/>
      <c r="G141" s="11"/>
      <c r="H141" s="218"/>
      <c r="I141" s="11"/>
      <c r="J141" s="11"/>
      <c r="K141" s="11"/>
      <c r="L141" s="218"/>
      <c r="M141" s="11"/>
      <c r="N141" s="11"/>
      <c r="O141" s="11"/>
      <c r="P141" s="218"/>
      <c r="Q141" s="11"/>
      <c r="R141" s="11"/>
      <c r="S141" s="11"/>
      <c r="T141" s="218"/>
      <c r="U141" s="11"/>
      <c r="V141" s="11"/>
      <c r="W141" s="11"/>
      <c r="X141" s="218"/>
    </row>
    <row r="142" spans="2:24" s="10" customFormat="1" x14ac:dyDescent="0.25">
      <c r="B142" s="12"/>
      <c r="C142" s="12"/>
      <c r="D142" s="11"/>
      <c r="E142" s="11"/>
      <c r="F142" s="11"/>
      <c r="G142" s="11"/>
      <c r="H142" s="218"/>
      <c r="I142" s="11"/>
      <c r="J142" s="11"/>
      <c r="K142" s="11"/>
      <c r="L142" s="218"/>
      <c r="M142" s="11"/>
      <c r="N142" s="11"/>
      <c r="O142" s="11"/>
      <c r="P142" s="218"/>
      <c r="Q142" s="11"/>
      <c r="R142" s="11"/>
      <c r="S142" s="11"/>
      <c r="T142" s="218"/>
      <c r="U142" s="11"/>
      <c r="V142" s="11"/>
      <c r="W142" s="11"/>
      <c r="X142" s="218"/>
    </row>
    <row r="143" spans="2:24" s="10" customFormat="1" x14ac:dyDescent="0.25">
      <c r="B143" s="12"/>
      <c r="C143" s="12"/>
      <c r="D143" s="11"/>
      <c r="E143" s="11"/>
      <c r="F143" s="11"/>
      <c r="G143" s="11"/>
      <c r="H143" s="218"/>
      <c r="I143" s="11"/>
      <c r="J143" s="11"/>
      <c r="K143" s="11"/>
      <c r="L143" s="218"/>
      <c r="M143" s="11"/>
      <c r="N143" s="11"/>
      <c r="O143" s="11"/>
      <c r="P143" s="218"/>
      <c r="Q143" s="11"/>
      <c r="R143" s="11"/>
      <c r="S143" s="11"/>
      <c r="T143" s="218"/>
      <c r="U143" s="11"/>
      <c r="V143" s="11"/>
      <c r="W143" s="11"/>
      <c r="X143" s="218"/>
    </row>
    <row r="144" spans="2:24" s="10" customFormat="1" x14ac:dyDescent="0.25">
      <c r="B144" s="12"/>
      <c r="C144" s="12"/>
      <c r="D144" s="11"/>
      <c r="E144" s="11"/>
      <c r="F144" s="11"/>
      <c r="G144" s="11"/>
      <c r="H144" s="218"/>
      <c r="I144" s="11"/>
      <c r="J144" s="11"/>
      <c r="K144" s="11"/>
      <c r="L144" s="218"/>
      <c r="M144" s="11"/>
      <c r="N144" s="11"/>
      <c r="O144" s="11"/>
      <c r="P144" s="218"/>
      <c r="Q144" s="11"/>
      <c r="R144" s="11"/>
      <c r="S144" s="11"/>
      <c r="T144" s="218"/>
      <c r="U144" s="11"/>
      <c r="V144" s="11"/>
      <c r="W144" s="11"/>
      <c r="X144" s="218"/>
    </row>
    <row r="145" spans="2:24" s="10" customFormat="1" x14ac:dyDescent="0.25">
      <c r="B145" s="12"/>
      <c r="C145" s="12"/>
      <c r="D145" s="11"/>
      <c r="E145" s="11"/>
      <c r="F145" s="11"/>
      <c r="G145" s="11"/>
      <c r="H145" s="218"/>
      <c r="I145" s="11"/>
      <c r="J145" s="11"/>
      <c r="K145" s="11"/>
      <c r="L145" s="218"/>
      <c r="M145" s="11"/>
      <c r="N145" s="11"/>
      <c r="O145" s="11"/>
      <c r="P145" s="218"/>
      <c r="Q145" s="11"/>
      <c r="R145" s="11"/>
      <c r="S145" s="11"/>
      <c r="T145" s="218"/>
      <c r="U145" s="11"/>
      <c r="V145" s="11"/>
      <c r="W145" s="11"/>
      <c r="X145" s="218"/>
    </row>
    <row r="146" spans="2:24" s="10" customFormat="1" x14ac:dyDescent="0.25">
      <c r="B146" s="12"/>
      <c r="C146" s="12"/>
      <c r="D146" s="11"/>
      <c r="E146" s="11"/>
      <c r="F146" s="11"/>
      <c r="G146" s="11"/>
      <c r="H146" s="218"/>
      <c r="I146" s="11"/>
      <c r="J146" s="11"/>
      <c r="K146" s="11"/>
      <c r="L146" s="218"/>
      <c r="M146" s="11"/>
      <c r="N146" s="11"/>
      <c r="O146" s="11"/>
      <c r="P146" s="218"/>
      <c r="Q146" s="11"/>
      <c r="R146" s="11"/>
      <c r="S146" s="11"/>
      <c r="T146" s="218"/>
      <c r="U146" s="11"/>
      <c r="V146" s="11"/>
      <c r="W146" s="11"/>
      <c r="X146" s="218"/>
    </row>
    <row r="147" spans="2:24" s="10" customFormat="1" x14ac:dyDescent="0.25">
      <c r="B147" s="12"/>
      <c r="C147" s="12"/>
      <c r="D147" s="11"/>
      <c r="E147" s="11"/>
      <c r="F147" s="11"/>
      <c r="G147" s="11"/>
      <c r="H147" s="218"/>
      <c r="I147" s="11"/>
      <c r="J147" s="11"/>
      <c r="K147" s="11"/>
      <c r="L147" s="218"/>
      <c r="M147" s="11"/>
      <c r="N147" s="11"/>
      <c r="O147" s="11"/>
      <c r="P147" s="218"/>
      <c r="Q147" s="11"/>
      <c r="R147" s="11"/>
      <c r="S147" s="11"/>
      <c r="T147" s="218"/>
      <c r="U147" s="11"/>
      <c r="V147" s="11"/>
      <c r="W147" s="11"/>
      <c r="X147" s="218"/>
    </row>
    <row r="148" spans="2:24" s="10" customFormat="1" x14ac:dyDescent="0.25">
      <c r="B148" s="12"/>
      <c r="C148" s="12"/>
      <c r="D148" s="11"/>
      <c r="E148" s="11"/>
      <c r="F148" s="11"/>
      <c r="G148" s="11"/>
      <c r="H148" s="218"/>
      <c r="I148" s="11"/>
      <c r="J148" s="11"/>
      <c r="K148" s="11"/>
      <c r="L148" s="218"/>
      <c r="M148" s="11"/>
      <c r="N148" s="11"/>
      <c r="O148" s="11"/>
      <c r="P148" s="218"/>
      <c r="Q148" s="11"/>
      <c r="R148" s="11"/>
      <c r="S148" s="11"/>
      <c r="T148" s="218"/>
      <c r="U148" s="11"/>
      <c r="V148" s="11"/>
      <c r="W148" s="11"/>
      <c r="X148" s="218"/>
    </row>
    <row r="149" spans="2:24" s="10" customFormat="1" x14ac:dyDescent="0.25">
      <c r="B149" s="12"/>
      <c r="C149" s="12"/>
      <c r="D149" s="11"/>
      <c r="E149" s="11"/>
      <c r="F149" s="11"/>
      <c r="G149" s="11"/>
      <c r="H149" s="218"/>
      <c r="I149" s="11"/>
      <c r="J149" s="11"/>
      <c r="K149" s="11"/>
      <c r="L149" s="218"/>
      <c r="M149" s="11"/>
      <c r="N149" s="11"/>
      <c r="O149" s="11"/>
      <c r="P149" s="218"/>
      <c r="Q149" s="11"/>
      <c r="R149" s="11"/>
      <c r="S149" s="11"/>
      <c r="T149" s="218"/>
      <c r="U149" s="11"/>
      <c r="V149" s="11"/>
      <c r="W149" s="11"/>
      <c r="X149" s="218"/>
    </row>
    <row r="150" spans="2:24" s="10" customFormat="1" x14ac:dyDescent="0.25">
      <c r="B150" s="12"/>
      <c r="C150" s="12"/>
      <c r="D150" s="11"/>
      <c r="E150" s="11"/>
      <c r="F150" s="11"/>
      <c r="G150" s="11"/>
      <c r="H150" s="218"/>
      <c r="I150" s="11"/>
      <c r="J150" s="11"/>
      <c r="K150" s="11"/>
      <c r="L150" s="218"/>
      <c r="M150" s="11"/>
      <c r="N150" s="11"/>
      <c r="O150" s="11"/>
      <c r="P150" s="218"/>
      <c r="Q150" s="11"/>
      <c r="R150" s="11"/>
      <c r="S150" s="11"/>
      <c r="T150" s="218"/>
      <c r="U150" s="11"/>
      <c r="V150" s="11"/>
      <c r="W150" s="11"/>
      <c r="X150" s="218"/>
    </row>
    <row r="151" spans="2:24" s="10" customFormat="1" x14ac:dyDescent="0.25">
      <c r="B151" s="12"/>
      <c r="C151" s="12"/>
      <c r="D151" s="11"/>
      <c r="E151" s="11"/>
      <c r="F151" s="11"/>
      <c r="G151" s="11"/>
      <c r="H151" s="218"/>
      <c r="I151" s="11"/>
      <c r="J151" s="11"/>
      <c r="K151" s="11"/>
      <c r="L151" s="218"/>
      <c r="M151" s="11"/>
      <c r="N151" s="11"/>
      <c r="O151" s="11"/>
      <c r="P151" s="218"/>
      <c r="Q151" s="11"/>
      <c r="R151" s="11"/>
      <c r="S151" s="11"/>
      <c r="T151" s="218"/>
      <c r="U151" s="11"/>
      <c r="V151" s="11"/>
      <c r="W151" s="11"/>
      <c r="X151" s="218"/>
    </row>
    <row r="152" spans="2:24" s="10" customFormat="1" x14ac:dyDescent="0.25">
      <c r="B152" s="12"/>
      <c r="C152" s="12"/>
      <c r="D152" s="11"/>
      <c r="E152" s="11"/>
      <c r="F152" s="11"/>
      <c r="G152" s="11"/>
      <c r="H152" s="218"/>
      <c r="I152" s="11"/>
      <c r="J152" s="11"/>
      <c r="K152" s="11"/>
      <c r="L152" s="218"/>
      <c r="M152" s="11"/>
      <c r="N152" s="11"/>
      <c r="O152" s="11"/>
      <c r="P152" s="218"/>
      <c r="Q152" s="11"/>
      <c r="R152" s="11"/>
      <c r="S152" s="11"/>
      <c r="T152" s="218"/>
      <c r="U152" s="11"/>
      <c r="V152" s="11"/>
      <c r="W152" s="11"/>
      <c r="X152" s="218"/>
    </row>
    <row r="153" spans="2:24" s="10" customFormat="1" x14ac:dyDescent="0.25">
      <c r="B153" s="12"/>
      <c r="C153" s="12"/>
      <c r="D153" s="11"/>
      <c r="E153" s="11"/>
      <c r="F153" s="11"/>
      <c r="G153" s="11"/>
      <c r="H153" s="218"/>
      <c r="I153" s="11"/>
      <c r="J153" s="11"/>
      <c r="K153" s="11"/>
      <c r="L153" s="218"/>
      <c r="M153" s="11"/>
      <c r="N153" s="11"/>
      <c r="O153" s="11"/>
      <c r="P153" s="218"/>
      <c r="Q153" s="11"/>
      <c r="R153" s="11"/>
      <c r="S153" s="11"/>
      <c r="T153" s="218"/>
      <c r="U153" s="11"/>
      <c r="V153" s="11"/>
      <c r="W153" s="11"/>
      <c r="X153" s="218"/>
    </row>
    <row r="154" spans="2:24" s="10" customFormat="1" x14ac:dyDescent="0.25">
      <c r="B154" s="12"/>
      <c r="C154" s="12"/>
      <c r="D154" s="11"/>
      <c r="E154" s="11"/>
      <c r="F154" s="11"/>
      <c r="G154" s="11"/>
      <c r="H154" s="218"/>
      <c r="I154" s="11"/>
      <c r="J154" s="11"/>
      <c r="K154" s="11"/>
      <c r="L154" s="218"/>
      <c r="M154" s="11"/>
      <c r="N154" s="11"/>
      <c r="O154" s="11"/>
      <c r="P154" s="218"/>
      <c r="Q154" s="11"/>
      <c r="R154" s="11"/>
      <c r="S154" s="11"/>
      <c r="T154" s="218"/>
      <c r="U154" s="11"/>
      <c r="V154" s="11"/>
      <c r="W154" s="11"/>
      <c r="X154" s="218"/>
    </row>
    <row r="155" spans="2:24" s="10" customFormat="1" x14ac:dyDescent="0.25">
      <c r="B155" s="12"/>
      <c r="C155" s="12"/>
      <c r="D155" s="11"/>
      <c r="E155" s="11"/>
      <c r="F155" s="11"/>
      <c r="G155" s="11"/>
      <c r="H155" s="218"/>
      <c r="I155" s="11"/>
      <c r="J155" s="11"/>
      <c r="K155" s="11"/>
      <c r="L155" s="218"/>
      <c r="M155" s="11"/>
      <c r="N155" s="11"/>
      <c r="O155" s="11"/>
      <c r="P155" s="218"/>
      <c r="Q155" s="11"/>
      <c r="R155" s="11"/>
      <c r="S155" s="11"/>
      <c r="T155" s="218"/>
      <c r="U155" s="11"/>
      <c r="V155" s="11"/>
      <c r="W155" s="11"/>
      <c r="X155" s="218"/>
    </row>
    <row r="156" spans="2:24" s="10" customFormat="1" x14ac:dyDescent="0.25">
      <c r="B156" s="12"/>
      <c r="C156" s="12"/>
      <c r="D156" s="11"/>
      <c r="E156" s="11"/>
      <c r="F156" s="11"/>
      <c r="G156" s="11"/>
      <c r="H156" s="218"/>
      <c r="I156" s="11"/>
      <c r="J156" s="11"/>
      <c r="K156" s="11"/>
      <c r="L156" s="218"/>
      <c r="M156" s="11"/>
      <c r="N156" s="11"/>
      <c r="O156" s="11"/>
      <c r="P156" s="218"/>
      <c r="Q156" s="11"/>
      <c r="R156" s="11"/>
      <c r="S156" s="11"/>
      <c r="T156" s="218"/>
      <c r="U156" s="11"/>
      <c r="V156" s="11"/>
      <c r="W156" s="11"/>
      <c r="X156" s="218"/>
    </row>
    <row r="157" spans="2:24" s="10" customFormat="1" x14ac:dyDescent="0.25">
      <c r="B157" s="12"/>
      <c r="C157" s="12"/>
      <c r="D157" s="11"/>
      <c r="E157" s="11"/>
      <c r="F157" s="11"/>
      <c r="G157" s="11"/>
      <c r="H157" s="218"/>
      <c r="I157" s="11"/>
      <c r="J157" s="11"/>
      <c r="K157" s="11"/>
      <c r="L157" s="218"/>
      <c r="M157" s="11"/>
      <c r="N157" s="11"/>
      <c r="O157" s="11"/>
      <c r="P157" s="218"/>
      <c r="Q157" s="11"/>
      <c r="R157" s="11"/>
      <c r="S157" s="11"/>
      <c r="T157" s="218"/>
      <c r="U157" s="11"/>
      <c r="V157" s="11"/>
      <c r="W157" s="11"/>
      <c r="X157" s="218"/>
    </row>
    <row r="158" spans="2:24" s="10" customFormat="1" x14ac:dyDescent="0.25">
      <c r="B158" s="12"/>
      <c r="C158" s="12"/>
      <c r="D158" s="11"/>
      <c r="E158" s="11"/>
      <c r="F158" s="11"/>
      <c r="G158" s="11"/>
      <c r="H158" s="218"/>
      <c r="I158" s="11"/>
      <c r="J158" s="11"/>
      <c r="K158" s="11"/>
      <c r="L158" s="218"/>
      <c r="M158" s="11"/>
      <c r="N158" s="11"/>
      <c r="O158" s="11"/>
      <c r="P158" s="218"/>
      <c r="Q158" s="11"/>
      <c r="R158" s="11"/>
      <c r="S158" s="11"/>
      <c r="T158" s="218"/>
      <c r="U158" s="11"/>
      <c r="V158" s="11"/>
      <c r="W158" s="11"/>
      <c r="X158" s="218"/>
    </row>
    <row r="159" spans="2:24" s="10" customFormat="1" x14ac:dyDescent="0.25">
      <c r="B159" s="12"/>
      <c r="C159" s="12"/>
      <c r="D159" s="11"/>
      <c r="E159" s="11"/>
      <c r="F159" s="11"/>
      <c r="G159" s="11"/>
      <c r="H159" s="218"/>
      <c r="I159" s="11"/>
      <c r="J159" s="11"/>
      <c r="K159" s="11"/>
      <c r="L159" s="218"/>
      <c r="M159" s="11"/>
      <c r="N159" s="11"/>
      <c r="O159" s="11"/>
      <c r="P159" s="218"/>
      <c r="Q159" s="11"/>
      <c r="R159" s="11"/>
      <c r="S159" s="11"/>
      <c r="T159" s="218"/>
      <c r="U159" s="11"/>
      <c r="V159" s="11"/>
      <c r="W159" s="11"/>
      <c r="X159" s="218"/>
    </row>
    <row r="160" spans="2:24" s="10" customFormat="1" x14ac:dyDescent="0.25">
      <c r="B160" s="12"/>
      <c r="C160" s="12"/>
      <c r="D160" s="11"/>
      <c r="E160" s="11"/>
      <c r="F160" s="11"/>
      <c r="G160" s="11"/>
      <c r="H160" s="218"/>
      <c r="I160" s="11"/>
      <c r="J160" s="11"/>
      <c r="K160" s="11"/>
      <c r="L160" s="218"/>
      <c r="M160" s="11"/>
      <c r="N160" s="11"/>
      <c r="O160" s="11"/>
      <c r="P160" s="218"/>
      <c r="Q160" s="11"/>
      <c r="R160" s="11"/>
      <c r="S160" s="11"/>
      <c r="T160" s="218"/>
      <c r="U160" s="11"/>
      <c r="V160" s="11"/>
      <c r="W160" s="11"/>
      <c r="X160" s="218"/>
    </row>
    <row r="161" spans="2:24" s="10" customFormat="1" x14ac:dyDescent="0.25">
      <c r="B161" s="12"/>
      <c r="C161" s="12"/>
      <c r="D161" s="11"/>
      <c r="E161" s="11"/>
      <c r="F161" s="11"/>
      <c r="G161" s="11"/>
      <c r="H161" s="218"/>
      <c r="I161" s="11"/>
      <c r="J161" s="11"/>
      <c r="K161" s="11"/>
      <c r="L161" s="218"/>
      <c r="M161" s="11"/>
      <c r="N161" s="11"/>
      <c r="O161" s="11"/>
      <c r="P161" s="218"/>
      <c r="Q161" s="11"/>
      <c r="R161" s="11"/>
      <c r="S161" s="11"/>
      <c r="T161" s="218"/>
      <c r="U161" s="11"/>
      <c r="V161" s="11"/>
      <c r="W161" s="11"/>
      <c r="X161" s="218"/>
    </row>
    <row r="162" spans="2:24" s="10" customFormat="1" x14ac:dyDescent="0.25">
      <c r="B162" s="12"/>
      <c r="C162" s="12"/>
      <c r="D162" s="11"/>
      <c r="E162" s="11"/>
      <c r="F162" s="11"/>
      <c r="G162" s="11"/>
      <c r="H162" s="218"/>
      <c r="I162" s="11"/>
      <c r="J162" s="11"/>
      <c r="K162" s="11"/>
      <c r="L162" s="218"/>
      <c r="M162" s="11"/>
      <c r="N162" s="11"/>
      <c r="O162" s="11"/>
      <c r="P162" s="218"/>
      <c r="Q162" s="11"/>
      <c r="R162" s="11"/>
      <c r="S162" s="11"/>
      <c r="T162" s="218"/>
      <c r="U162" s="11"/>
      <c r="V162" s="11"/>
      <c r="W162" s="11"/>
      <c r="X162" s="218"/>
    </row>
    <row r="163" spans="2:24" s="10" customFormat="1" x14ac:dyDescent="0.25">
      <c r="B163" s="12"/>
      <c r="C163" s="12"/>
      <c r="D163" s="11"/>
      <c r="E163" s="11"/>
      <c r="F163" s="11"/>
      <c r="G163" s="11"/>
      <c r="H163" s="218"/>
      <c r="I163" s="11"/>
      <c r="J163" s="11"/>
      <c r="K163" s="11"/>
      <c r="L163" s="218"/>
      <c r="M163" s="11"/>
      <c r="N163" s="11"/>
      <c r="O163" s="11"/>
      <c r="P163" s="218"/>
      <c r="Q163" s="11"/>
      <c r="R163" s="11"/>
      <c r="S163" s="11"/>
      <c r="T163" s="218"/>
      <c r="U163" s="11"/>
      <c r="V163" s="11"/>
      <c r="W163" s="11"/>
      <c r="X163" s="218"/>
    </row>
    <row r="164" spans="2:24" s="10" customFormat="1" x14ac:dyDescent="0.25">
      <c r="B164" s="12"/>
      <c r="C164" s="12"/>
      <c r="D164" s="11"/>
      <c r="E164" s="11"/>
      <c r="F164" s="11"/>
      <c r="G164" s="11"/>
      <c r="H164" s="218"/>
      <c r="I164" s="11"/>
      <c r="J164" s="11"/>
      <c r="K164" s="11"/>
      <c r="L164" s="218"/>
      <c r="M164" s="11"/>
      <c r="N164" s="11"/>
      <c r="O164" s="11"/>
      <c r="P164" s="218"/>
      <c r="Q164" s="11"/>
      <c r="R164" s="11"/>
      <c r="S164" s="11"/>
      <c r="T164" s="218"/>
      <c r="U164" s="11"/>
      <c r="V164" s="11"/>
      <c r="W164" s="11"/>
      <c r="X164" s="218"/>
    </row>
    <row r="165" spans="2:24" s="10" customFormat="1" x14ac:dyDescent="0.25">
      <c r="B165" s="12"/>
      <c r="C165" s="12"/>
      <c r="D165" s="11"/>
      <c r="E165" s="11"/>
      <c r="F165" s="11"/>
      <c r="G165" s="11"/>
      <c r="H165" s="218"/>
      <c r="I165" s="11"/>
      <c r="J165" s="11"/>
      <c r="K165" s="11"/>
      <c r="L165" s="218"/>
      <c r="M165" s="11"/>
      <c r="N165" s="11"/>
      <c r="O165" s="11"/>
      <c r="P165" s="218"/>
      <c r="Q165" s="11"/>
      <c r="R165" s="11"/>
      <c r="S165" s="11"/>
      <c r="T165" s="218"/>
      <c r="U165" s="11"/>
      <c r="V165" s="11"/>
      <c r="W165" s="11"/>
      <c r="X165" s="218"/>
    </row>
    <row r="166" spans="2:24" s="10" customFormat="1" x14ac:dyDescent="0.25">
      <c r="B166" s="12"/>
      <c r="C166" s="12"/>
      <c r="D166" s="11"/>
      <c r="E166" s="11"/>
      <c r="F166" s="11"/>
      <c r="G166" s="11"/>
      <c r="H166" s="218"/>
      <c r="I166" s="11"/>
      <c r="J166" s="11"/>
      <c r="K166" s="11"/>
      <c r="L166" s="218"/>
      <c r="M166" s="11"/>
      <c r="N166" s="11"/>
      <c r="O166" s="11"/>
      <c r="P166" s="218"/>
      <c r="Q166" s="11"/>
      <c r="R166" s="11"/>
      <c r="S166" s="11"/>
      <c r="T166" s="218"/>
      <c r="U166" s="11"/>
      <c r="V166" s="11"/>
      <c r="W166" s="11"/>
      <c r="X166" s="218"/>
    </row>
    <row r="167" spans="2:24" s="10" customFormat="1" x14ac:dyDescent="0.25">
      <c r="B167" s="12"/>
      <c r="C167" s="12"/>
      <c r="D167" s="11"/>
      <c r="E167" s="11"/>
      <c r="F167" s="11"/>
      <c r="G167" s="11"/>
      <c r="H167" s="218"/>
      <c r="I167" s="11"/>
      <c r="J167" s="11"/>
      <c r="K167" s="11"/>
      <c r="L167" s="218"/>
      <c r="M167" s="11"/>
      <c r="N167" s="11"/>
      <c r="O167" s="11"/>
      <c r="P167" s="218"/>
      <c r="Q167" s="11"/>
      <c r="R167" s="11"/>
      <c r="S167" s="11"/>
      <c r="T167" s="218"/>
      <c r="U167" s="11"/>
      <c r="V167" s="11"/>
      <c r="W167" s="11"/>
      <c r="X167" s="218"/>
    </row>
    <row r="168" spans="2:24" s="10" customFormat="1" x14ac:dyDescent="0.25">
      <c r="B168" s="12"/>
      <c r="C168" s="12"/>
      <c r="D168" s="11"/>
      <c r="E168" s="11"/>
      <c r="F168" s="11"/>
      <c r="G168" s="11"/>
      <c r="H168" s="218"/>
      <c r="I168" s="11"/>
      <c r="J168" s="11"/>
      <c r="K168" s="11"/>
      <c r="L168" s="218"/>
      <c r="M168" s="11"/>
      <c r="N168" s="11"/>
      <c r="O168" s="11"/>
      <c r="P168" s="218"/>
      <c r="Q168" s="11"/>
      <c r="R168" s="11"/>
      <c r="S168" s="11"/>
      <c r="T168" s="218"/>
      <c r="U168" s="11"/>
      <c r="V168" s="11"/>
      <c r="W168" s="11"/>
      <c r="X168" s="218"/>
    </row>
    <row r="169" spans="2:24" s="10" customFormat="1" x14ac:dyDescent="0.25">
      <c r="B169" s="12"/>
      <c r="C169" s="12"/>
      <c r="D169" s="11"/>
      <c r="E169" s="11"/>
      <c r="F169" s="11"/>
      <c r="G169" s="11"/>
      <c r="H169" s="218"/>
      <c r="I169" s="11"/>
      <c r="J169" s="11"/>
      <c r="K169" s="11"/>
      <c r="L169" s="218"/>
      <c r="M169" s="11"/>
      <c r="N169" s="11"/>
      <c r="O169" s="11"/>
      <c r="P169" s="218"/>
      <c r="Q169" s="11"/>
      <c r="R169" s="11"/>
      <c r="S169" s="11"/>
      <c r="T169" s="218"/>
      <c r="U169" s="11"/>
      <c r="V169" s="11"/>
      <c r="W169" s="11"/>
      <c r="X169" s="218"/>
    </row>
    <row r="170" spans="2:24" s="10" customFormat="1" x14ac:dyDescent="0.25">
      <c r="B170" s="12"/>
      <c r="C170" s="12"/>
      <c r="D170" s="11"/>
      <c r="E170" s="11"/>
      <c r="F170" s="11"/>
      <c r="G170" s="11"/>
      <c r="H170" s="218"/>
      <c r="I170" s="11"/>
      <c r="J170" s="11"/>
      <c r="K170" s="11"/>
      <c r="L170" s="218"/>
      <c r="M170" s="11"/>
      <c r="N170" s="11"/>
      <c r="O170" s="11"/>
      <c r="P170" s="218"/>
      <c r="Q170" s="11"/>
      <c r="R170" s="11"/>
      <c r="S170" s="11"/>
      <c r="T170" s="218"/>
      <c r="U170" s="11"/>
      <c r="V170" s="11"/>
      <c r="W170" s="11"/>
      <c r="X170" s="218"/>
    </row>
    <row r="171" spans="2:24" s="10" customFormat="1" x14ac:dyDescent="0.25">
      <c r="B171" s="12"/>
      <c r="C171" s="12"/>
      <c r="D171" s="11"/>
      <c r="E171" s="11"/>
      <c r="F171" s="11"/>
      <c r="G171" s="11"/>
      <c r="H171" s="218"/>
      <c r="I171" s="11"/>
      <c r="J171" s="11"/>
      <c r="K171" s="11"/>
      <c r="L171" s="218"/>
      <c r="M171" s="11"/>
      <c r="N171" s="11"/>
      <c r="O171" s="11"/>
      <c r="P171" s="218"/>
      <c r="Q171" s="11"/>
      <c r="R171" s="11"/>
      <c r="S171" s="11"/>
      <c r="T171" s="218"/>
      <c r="U171" s="11"/>
      <c r="V171" s="11"/>
      <c r="W171" s="11"/>
      <c r="X171" s="218"/>
    </row>
    <row r="172" spans="2:24" s="10" customFormat="1" x14ac:dyDescent="0.25">
      <c r="B172" s="12"/>
      <c r="C172" s="12"/>
      <c r="D172" s="11"/>
      <c r="E172" s="11"/>
      <c r="F172" s="11"/>
      <c r="G172" s="11"/>
      <c r="H172" s="218"/>
      <c r="I172" s="11"/>
      <c r="J172" s="11"/>
      <c r="K172" s="11"/>
      <c r="L172" s="218"/>
      <c r="M172" s="11"/>
      <c r="N172" s="11"/>
      <c r="O172" s="11"/>
      <c r="P172" s="218"/>
      <c r="Q172" s="11"/>
      <c r="R172" s="11"/>
      <c r="S172" s="11"/>
      <c r="T172" s="218"/>
      <c r="U172" s="11"/>
      <c r="V172" s="11"/>
      <c r="W172" s="11"/>
      <c r="X172" s="218"/>
    </row>
    <row r="173" spans="2:24" s="10" customFormat="1" x14ac:dyDescent="0.25">
      <c r="B173" s="12"/>
      <c r="C173" s="12"/>
      <c r="D173" s="11"/>
      <c r="E173" s="11"/>
      <c r="F173" s="11"/>
      <c r="G173" s="11"/>
      <c r="H173" s="218"/>
      <c r="I173" s="11"/>
      <c r="J173" s="11"/>
      <c r="K173" s="11"/>
      <c r="L173" s="218"/>
      <c r="M173" s="11"/>
      <c r="N173" s="11"/>
      <c r="O173" s="11"/>
      <c r="P173" s="218"/>
      <c r="Q173" s="11"/>
      <c r="R173" s="11"/>
      <c r="S173" s="11"/>
      <c r="T173" s="218"/>
      <c r="U173" s="11"/>
      <c r="V173" s="11"/>
      <c r="W173" s="11"/>
      <c r="X173" s="218"/>
    </row>
    <row r="174" spans="2:24" s="10" customFormat="1" x14ac:dyDescent="0.25">
      <c r="B174" s="12"/>
      <c r="C174" s="12"/>
      <c r="D174" s="11"/>
      <c r="E174" s="11"/>
      <c r="F174" s="11"/>
      <c r="G174" s="11"/>
      <c r="H174" s="218"/>
      <c r="I174" s="11"/>
      <c r="J174" s="11"/>
      <c r="K174" s="11"/>
      <c r="L174" s="218"/>
      <c r="M174" s="11"/>
      <c r="N174" s="11"/>
      <c r="O174" s="11"/>
      <c r="P174" s="218"/>
      <c r="Q174" s="11"/>
      <c r="R174" s="11"/>
      <c r="S174" s="11"/>
      <c r="T174" s="218"/>
      <c r="U174" s="11"/>
      <c r="V174" s="11"/>
      <c r="W174" s="11"/>
      <c r="X174" s="218"/>
    </row>
    <row r="175" spans="2:24" s="10" customFormat="1" x14ac:dyDescent="0.25">
      <c r="B175" s="12"/>
      <c r="C175" s="12"/>
      <c r="D175" s="11"/>
      <c r="E175" s="11"/>
      <c r="F175" s="11"/>
      <c r="G175" s="11"/>
      <c r="H175" s="218"/>
      <c r="I175" s="11"/>
      <c r="J175" s="11"/>
      <c r="K175" s="11"/>
      <c r="L175" s="218"/>
      <c r="M175" s="11"/>
      <c r="N175" s="11"/>
      <c r="O175" s="11"/>
      <c r="P175" s="218"/>
      <c r="Q175" s="11"/>
      <c r="R175" s="11"/>
      <c r="S175" s="11"/>
      <c r="T175" s="218"/>
      <c r="U175" s="11"/>
      <c r="V175" s="11"/>
      <c r="W175" s="11"/>
      <c r="X175" s="218"/>
    </row>
    <row r="176" spans="2:24" s="10" customFormat="1" x14ac:dyDescent="0.25">
      <c r="B176" s="12"/>
      <c r="C176" s="12"/>
      <c r="D176" s="11"/>
      <c r="E176" s="11"/>
      <c r="F176" s="11"/>
      <c r="G176" s="11"/>
      <c r="H176" s="218"/>
      <c r="I176" s="11"/>
      <c r="J176" s="11"/>
      <c r="K176" s="11"/>
      <c r="L176" s="218"/>
      <c r="M176" s="11"/>
      <c r="N176" s="11"/>
      <c r="O176" s="11"/>
      <c r="P176" s="218"/>
      <c r="Q176" s="11"/>
      <c r="R176" s="11"/>
      <c r="S176" s="11"/>
      <c r="T176" s="218"/>
      <c r="U176" s="11"/>
      <c r="V176" s="11"/>
      <c r="W176" s="11"/>
      <c r="X176" s="218"/>
    </row>
    <row r="177" spans="2:24" s="10" customFormat="1" x14ac:dyDescent="0.25">
      <c r="B177" s="12"/>
      <c r="C177" s="12"/>
      <c r="D177" s="11"/>
      <c r="E177" s="11"/>
      <c r="F177" s="11"/>
      <c r="G177" s="11"/>
      <c r="H177" s="218"/>
      <c r="I177" s="11"/>
      <c r="J177" s="11"/>
      <c r="K177" s="11"/>
      <c r="L177" s="218"/>
      <c r="M177" s="11"/>
      <c r="N177" s="11"/>
      <c r="O177" s="11"/>
      <c r="P177" s="218"/>
      <c r="Q177" s="11"/>
      <c r="R177" s="11"/>
      <c r="S177" s="11"/>
      <c r="T177" s="218"/>
      <c r="U177" s="11"/>
      <c r="V177" s="11"/>
      <c r="W177" s="11"/>
      <c r="X177" s="218"/>
    </row>
    <row r="178" spans="2:24" s="10" customFormat="1" x14ac:dyDescent="0.25">
      <c r="B178" s="12"/>
      <c r="C178" s="12"/>
      <c r="D178" s="11"/>
      <c r="E178" s="11"/>
      <c r="F178" s="11"/>
      <c r="G178" s="11"/>
      <c r="H178" s="218"/>
      <c r="I178" s="11"/>
      <c r="J178" s="11"/>
      <c r="K178" s="11"/>
      <c r="L178" s="218"/>
      <c r="M178" s="11"/>
      <c r="N178" s="11"/>
      <c r="O178" s="11"/>
      <c r="P178" s="218"/>
      <c r="Q178" s="11"/>
      <c r="R178" s="11"/>
      <c r="S178" s="11"/>
      <c r="T178" s="218"/>
      <c r="U178" s="11"/>
      <c r="V178" s="11"/>
      <c r="W178" s="11"/>
      <c r="X178" s="218"/>
    </row>
    <row r="179" spans="2:24" s="10" customFormat="1" x14ac:dyDescent="0.25">
      <c r="B179" s="12"/>
      <c r="C179" s="12"/>
      <c r="D179" s="11"/>
      <c r="E179" s="11"/>
      <c r="F179" s="11"/>
      <c r="G179" s="11"/>
      <c r="H179" s="218"/>
      <c r="I179" s="11"/>
      <c r="J179" s="11"/>
      <c r="K179" s="11"/>
      <c r="L179" s="218"/>
      <c r="M179" s="11"/>
      <c r="N179" s="11"/>
      <c r="O179" s="11"/>
      <c r="P179" s="218"/>
      <c r="Q179" s="11"/>
      <c r="R179" s="11"/>
      <c r="S179" s="11"/>
      <c r="T179" s="218"/>
      <c r="U179" s="11"/>
      <c r="V179" s="11"/>
      <c r="W179" s="11"/>
      <c r="X179" s="218"/>
    </row>
    <row r="180" spans="2:24" s="10" customFormat="1" x14ac:dyDescent="0.25">
      <c r="B180" s="12"/>
      <c r="C180" s="12"/>
      <c r="D180" s="11"/>
      <c r="E180" s="11"/>
      <c r="F180" s="11"/>
      <c r="G180" s="11"/>
      <c r="H180" s="218"/>
      <c r="I180" s="11"/>
      <c r="J180" s="11"/>
      <c r="K180" s="11"/>
      <c r="L180" s="218"/>
      <c r="M180" s="11"/>
      <c r="N180" s="11"/>
      <c r="O180" s="11"/>
      <c r="P180" s="218"/>
      <c r="Q180" s="11"/>
      <c r="R180" s="11"/>
      <c r="S180" s="11"/>
      <c r="T180" s="218"/>
      <c r="U180" s="11"/>
      <c r="V180" s="11"/>
      <c r="W180" s="11"/>
      <c r="X180" s="218"/>
    </row>
    <row r="181" spans="2:24" s="10" customFormat="1" x14ac:dyDescent="0.25">
      <c r="B181" s="12"/>
      <c r="C181" s="12"/>
      <c r="D181" s="11"/>
      <c r="E181" s="11"/>
      <c r="F181" s="11"/>
      <c r="G181" s="11"/>
      <c r="H181" s="218"/>
      <c r="I181" s="11"/>
      <c r="J181" s="11"/>
      <c r="K181" s="11"/>
      <c r="L181" s="218"/>
      <c r="M181" s="11"/>
      <c r="N181" s="11"/>
      <c r="O181" s="11"/>
      <c r="P181" s="218"/>
      <c r="Q181" s="11"/>
      <c r="R181" s="11"/>
      <c r="S181" s="11"/>
      <c r="T181" s="218"/>
      <c r="U181" s="11"/>
      <c r="V181" s="11"/>
      <c r="W181" s="11"/>
      <c r="X181" s="218"/>
    </row>
    <row r="182" spans="2:24" s="10" customFormat="1" x14ac:dyDescent="0.25">
      <c r="B182" s="12"/>
      <c r="C182" s="12"/>
      <c r="D182" s="11"/>
      <c r="E182" s="11"/>
      <c r="F182" s="11"/>
      <c r="G182" s="11"/>
      <c r="H182" s="218"/>
      <c r="I182" s="11"/>
      <c r="J182" s="11"/>
      <c r="K182" s="11"/>
      <c r="L182" s="218"/>
      <c r="M182" s="11"/>
      <c r="N182" s="11"/>
      <c r="O182" s="11"/>
      <c r="P182" s="218"/>
      <c r="Q182" s="11"/>
      <c r="R182" s="11"/>
      <c r="S182" s="11"/>
      <c r="T182" s="218"/>
      <c r="U182" s="11"/>
      <c r="V182" s="11"/>
      <c r="W182" s="11"/>
      <c r="X182" s="218"/>
    </row>
    <row r="183" spans="2:24" s="10" customFormat="1" x14ac:dyDescent="0.25">
      <c r="B183" s="12"/>
      <c r="C183" s="12"/>
      <c r="D183" s="11"/>
      <c r="E183" s="11"/>
      <c r="F183" s="11"/>
      <c r="G183" s="11"/>
      <c r="H183" s="218"/>
      <c r="I183" s="11"/>
      <c r="J183" s="11"/>
      <c r="K183" s="11"/>
      <c r="L183" s="218"/>
      <c r="M183" s="11"/>
      <c r="N183" s="11"/>
      <c r="O183" s="11"/>
      <c r="P183" s="218"/>
      <c r="Q183" s="11"/>
      <c r="R183" s="11"/>
      <c r="S183" s="11"/>
      <c r="T183" s="218"/>
      <c r="U183" s="11"/>
      <c r="V183" s="11"/>
      <c r="W183" s="11"/>
      <c r="X183" s="218"/>
    </row>
    <row r="184" spans="2:24" s="10" customFormat="1" x14ac:dyDescent="0.25">
      <c r="B184" s="12"/>
      <c r="C184" s="12"/>
      <c r="D184" s="11"/>
      <c r="E184" s="11"/>
      <c r="F184" s="11"/>
      <c r="G184" s="11"/>
      <c r="H184" s="218"/>
      <c r="I184" s="11"/>
      <c r="J184" s="11"/>
      <c r="K184" s="11"/>
      <c r="L184" s="218"/>
      <c r="M184" s="11"/>
      <c r="N184" s="11"/>
      <c r="O184" s="11"/>
      <c r="P184" s="218"/>
      <c r="Q184" s="11"/>
      <c r="R184" s="11"/>
      <c r="S184" s="11"/>
      <c r="T184" s="218"/>
      <c r="U184" s="11"/>
      <c r="V184" s="11"/>
      <c r="W184" s="11"/>
      <c r="X184" s="218"/>
    </row>
    <row r="185" spans="2:24" s="10" customFormat="1" x14ac:dyDescent="0.25">
      <c r="B185" s="12"/>
      <c r="C185" s="12"/>
      <c r="D185" s="11"/>
      <c r="E185" s="11"/>
      <c r="F185" s="11"/>
      <c r="G185" s="11"/>
      <c r="H185" s="218"/>
      <c r="I185" s="11"/>
      <c r="J185" s="11"/>
      <c r="K185" s="11"/>
      <c r="L185" s="218"/>
      <c r="M185" s="11"/>
      <c r="N185" s="11"/>
      <c r="O185" s="11"/>
      <c r="P185" s="218"/>
      <c r="Q185" s="11"/>
      <c r="R185" s="11"/>
      <c r="S185" s="11"/>
      <c r="T185" s="218"/>
      <c r="U185" s="11"/>
      <c r="V185" s="11"/>
      <c r="W185" s="11"/>
      <c r="X185" s="218"/>
    </row>
    <row r="186" spans="2:24" s="10" customFormat="1" x14ac:dyDescent="0.25">
      <c r="B186" s="12"/>
      <c r="C186" s="12"/>
      <c r="D186" s="11"/>
      <c r="E186" s="11"/>
      <c r="F186" s="11"/>
      <c r="G186" s="11"/>
      <c r="H186" s="218"/>
      <c r="I186" s="11"/>
      <c r="J186" s="11"/>
      <c r="K186" s="11"/>
      <c r="L186" s="218"/>
      <c r="M186" s="11"/>
      <c r="N186" s="11"/>
      <c r="O186" s="11"/>
      <c r="P186" s="218"/>
      <c r="Q186" s="11"/>
      <c r="R186" s="11"/>
      <c r="S186" s="11"/>
      <c r="T186" s="218"/>
      <c r="U186" s="11"/>
      <c r="V186" s="11"/>
      <c r="W186" s="11"/>
      <c r="X186" s="218"/>
    </row>
    <row r="187" spans="2:24" s="10" customFormat="1" x14ac:dyDescent="0.25">
      <c r="B187" s="12"/>
      <c r="C187" s="12"/>
      <c r="D187" s="11"/>
      <c r="E187" s="11"/>
      <c r="F187" s="11"/>
      <c r="G187" s="11"/>
      <c r="H187" s="218"/>
      <c r="I187" s="11"/>
      <c r="J187" s="11"/>
      <c r="K187" s="11"/>
      <c r="L187" s="218"/>
      <c r="M187" s="11"/>
      <c r="N187" s="11"/>
      <c r="O187" s="11"/>
      <c r="P187" s="218"/>
      <c r="Q187" s="11"/>
      <c r="R187" s="11"/>
      <c r="S187" s="11"/>
      <c r="T187" s="218"/>
      <c r="U187" s="11"/>
      <c r="V187" s="11"/>
      <c r="W187" s="11"/>
      <c r="X187" s="218"/>
    </row>
    <row r="188" spans="2:24" s="10" customFormat="1" x14ac:dyDescent="0.25">
      <c r="B188" s="12"/>
      <c r="C188" s="12"/>
      <c r="D188" s="11"/>
      <c r="E188" s="11"/>
      <c r="F188" s="11"/>
      <c r="G188" s="11"/>
      <c r="H188" s="218"/>
      <c r="I188" s="11"/>
      <c r="J188" s="11"/>
      <c r="K188" s="11"/>
      <c r="L188" s="218"/>
      <c r="M188" s="11"/>
      <c r="N188" s="11"/>
      <c r="O188" s="11"/>
      <c r="P188" s="218"/>
      <c r="Q188" s="11"/>
      <c r="R188" s="11"/>
      <c r="S188" s="11"/>
      <c r="T188" s="218"/>
      <c r="U188" s="11"/>
      <c r="V188" s="11"/>
      <c r="W188" s="11"/>
      <c r="X188" s="218"/>
    </row>
    <row r="189" spans="2:24" s="10" customFormat="1" x14ac:dyDescent="0.25">
      <c r="B189" s="12"/>
      <c r="C189" s="12"/>
      <c r="D189" s="11"/>
      <c r="E189" s="11"/>
      <c r="F189" s="11"/>
      <c r="G189" s="11"/>
      <c r="H189" s="218"/>
      <c r="I189" s="11"/>
      <c r="J189" s="11"/>
      <c r="K189" s="11"/>
      <c r="L189" s="218"/>
      <c r="M189" s="11"/>
      <c r="N189" s="11"/>
      <c r="O189" s="11"/>
      <c r="P189" s="218"/>
      <c r="Q189" s="11"/>
      <c r="R189" s="11"/>
      <c r="S189" s="11"/>
      <c r="T189" s="218"/>
      <c r="U189" s="11"/>
      <c r="V189" s="11"/>
      <c r="W189" s="11"/>
      <c r="X189" s="218"/>
    </row>
    <row r="190" spans="2:24" s="10" customFormat="1" x14ac:dyDescent="0.25">
      <c r="B190" s="12"/>
      <c r="C190" s="12"/>
      <c r="D190" s="11"/>
      <c r="E190" s="11"/>
      <c r="F190" s="11"/>
      <c r="G190" s="11"/>
      <c r="H190" s="218"/>
      <c r="I190" s="11"/>
      <c r="J190" s="11"/>
      <c r="K190" s="11"/>
      <c r="L190" s="218"/>
      <c r="M190" s="11"/>
      <c r="N190" s="11"/>
      <c r="O190" s="11"/>
      <c r="P190" s="218"/>
      <c r="Q190" s="11"/>
      <c r="R190" s="11"/>
      <c r="S190" s="11"/>
      <c r="T190" s="218"/>
      <c r="U190" s="11"/>
      <c r="V190" s="11"/>
      <c r="W190" s="11"/>
      <c r="X190" s="218"/>
    </row>
    <row r="191" spans="2:24" s="10" customFormat="1" x14ac:dyDescent="0.25">
      <c r="B191" s="12"/>
      <c r="C191" s="12"/>
      <c r="D191" s="11"/>
      <c r="E191" s="11"/>
      <c r="F191" s="11"/>
      <c r="G191" s="11"/>
      <c r="H191" s="218"/>
      <c r="I191" s="11"/>
      <c r="J191" s="11"/>
      <c r="K191" s="11"/>
      <c r="L191" s="218"/>
      <c r="M191" s="11"/>
      <c r="N191" s="11"/>
      <c r="O191" s="11"/>
      <c r="P191" s="218"/>
      <c r="Q191" s="11"/>
      <c r="R191" s="11"/>
      <c r="S191" s="11"/>
      <c r="T191" s="218"/>
      <c r="U191" s="11"/>
      <c r="V191" s="11"/>
      <c r="W191" s="11"/>
      <c r="X191" s="218"/>
    </row>
    <row r="192" spans="2:24" s="10" customFormat="1" x14ac:dyDescent="0.25">
      <c r="B192" s="12"/>
      <c r="C192" s="12"/>
      <c r="D192" s="11"/>
      <c r="E192" s="11"/>
      <c r="F192" s="11"/>
      <c r="G192" s="11"/>
      <c r="H192" s="218"/>
      <c r="I192" s="11"/>
      <c r="J192" s="11"/>
      <c r="K192" s="11"/>
      <c r="L192" s="218"/>
      <c r="M192" s="11"/>
      <c r="N192" s="11"/>
      <c r="O192" s="11"/>
      <c r="P192" s="218"/>
      <c r="Q192" s="11"/>
      <c r="R192" s="11"/>
      <c r="S192" s="11"/>
      <c r="T192" s="218"/>
      <c r="U192" s="11"/>
      <c r="V192" s="11"/>
      <c r="W192" s="11"/>
      <c r="X192" s="218"/>
    </row>
    <row r="193" spans="2:24" s="10" customFormat="1" x14ac:dyDescent="0.25">
      <c r="B193" s="12"/>
      <c r="C193" s="12"/>
      <c r="D193" s="11"/>
      <c r="E193" s="11"/>
      <c r="F193" s="11"/>
      <c r="G193" s="11"/>
      <c r="H193" s="218"/>
      <c r="I193" s="11"/>
      <c r="J193" s="11"/>
      <c r="K193" s="11"/>
      <c r="L193" s="218"/>
      <c r="M193" s="11"/>
      <c r="N193" s="11"/>
      <c r="O193" s="11"/>
      <c r="P193" s="218"/>
      <c r="Q193" s="11"/>
      <c r="R193" s="11"/>
      <c r="S193" s="11"/>
      <c r="T193" s="218"/>
      <c r="U193" s="11"/>
      <c r="V193" s="11"/>
      <c r="W193" s="11"/>
      <c r="X193" s="218"/>
    </row>
    <row r="194" spans="2:24" s="10" customFormat="1" x14ac:dyDescent="0.25">
      <c r="B194" s="12"/>
      <c r="C194" s="12"/>
      <c r="D194" s="11"/>
      <c r="E194" s="11"/>
      <c r="F194" s="11"/>
      <c r="G194" s="11"/>
      <c r="H194" s="218"/>
      <c r="I194" s="11"/>
      <c r="J194" s="11"/>
      <c r="K194" s="11"/>
      <c r="L194" s="218"/>
      <c r="M194" s="11"/>
      <c r="N194" s="11"/>
      <c r="O194" s="11"/>
      <c r="P194" s="218"/>
      <c r="Q194" s="11"/>
      <c r="R194" s="11"/>
      <c r="S194" s="11"/>
      <c r="T194" s="218"/>
      <c r="U194" s="11"/>
      <c r="V194" s="11"/>
      <c r="W194" s="11"/>
      <c r="X194" s="218"/>
    </row>
    <row r="195" spans="2:24" s="10" customFormat="1" x14ac:dyDescent="0.25">
      <c r="B195" s="12"/>
      <c r="C195" s="12"/>
      <c r="D195" s="11"/>
      <c r="E195" s="11"/>
      <c r="F195" s="11"/>
      <c r="G195" s="11"/>
      <c r="H195" s="218"/>
      <c r="I195" s="11"/>
      <c r="J195" s="11"/>
      <c r="K195" s="11"/>
      <c r="L195" s="218"/>
      <c r="M195" s="11"/>
      <c r="N195" s="11"/>
      <c r="O195" s="11"/>
      <c r="P195" s="218"/>
      <c r="Q195" s="11"/>
      <c r="R195" s="11"/>
      <c r="S195" s="11"/>
      <c r="T195" s="218"/>
      <c r="U195" s="11"/>
      <c r="V195" s="11"/>
      <c r="W195" s="11"/>
      <c r="X195" s="218"/>
    </row>
    <row r="196" spans="2:24" s="10" customFormat="1" x14ac:dyDescent="0.25">
      <c r="B196" s="12"/>
      <c r="C196" s="12"/>
      <c r="D196" s="11"/>
      <c r="E196" s="11"/>
      <c r="F196" s="11"/>
      <c r="G196" s="11"/>
      <c r="H196" s="218"/>
      <c r="I196" s="11"/>
      <c r="J196" s="11"/>
      <c r="K196" s="11"/>
      <c r="L196" s="218"/>
      <c r="M196" s="11"/>
      <c r="N196" s="11"/>
      <c r="O196" s="11"/>
      <c r="P196" s="218"/>
      <c r="Q196" s="11"/>
      <c r="R196" s="11"/>
      <c r="S196" s="11"/>
      <c r="T196" s="218"/>
      <c r="U196" s="11"/>
      <c r="V196" s="11"/>
      <c r="W196" s="11"/>
      <c r="X196" s="218"/>
    </row>
    <row r="197" spans="2:24" s="10" customFormat="1" x14ac:dyDescent="0.25">
      <c r="B197" s="12"/>
      <c r="C197" s="12"/>
      <c r="D197" s="11"/>
      <c r="E197" s="11"/>
      <c r="F197" s="11"/>
      <c r="G197" s="11"/>
      <c r="H197" s="218"/>
      <c r="I197" s="11"/>
      <c r="J197" s="11"/>
      <c r="K197" s="11"/>
      <c r="L197" s="218"/>
      <c r="M197" s="11"/>
      <c r="N197" s="11"/>
      <c r="O197" s="11"/>
      <c r="P197" s="218"/>
      <c r="Q197" s="11"/>
      <c r="R197" s="11"/>
      <c r="S197" s="11"/>
      <c r="T197" s="218"/>
      <c r="U197" s="11"/>
      <c r="V197" s="11"/>
      <c r="W197" s="11"/>
      <c r="X197" s="218"/>
    </row>
    <row r="198" spans="2:24" s="10" customFormat="1" x14ac:dyDescent="0.25">
      <c r="B198" s="12"/>
      <c r="C198" s="12"/>
      <c r="D198" s="11"/>
      <c r="E198" s="11"/>
      <c r="F198" s="11"/>
      <c r="G198" s="11"/>
      <c r="H198" s="218"/>
      <c r="I198" s="11"/>
      <c r="J198" s="11"/>
      <c r="K198" s="11"/>
      <c r="L198" s="218"/>
      <c r="M198" s="11"/>
      <c r="N198" s="11"/>
      <c r="O198" s="11"/>
      <c r="P198" s="218"/>
      <c r="Q198" s="11"/>
      <c r="R198" s="11"/>
      <c r="S198" s="11"/>
      <c r="T198" s="218"/>
      <c r="U198" s="11"/>
      <c r="V198" s="11"/>
      <c r="W198" s="11"/>
      <c r="X198" s="218"/>
    </row>
    <row r="199" spans="2:24" s="10" customFormat="1" x14ac:dyDescent="0.25">
      <c r="B199" s="12"/>
      <c r="C199" s="12"/>
      <c r="D199" s="11"/>
      <c r="E199" s="11"/>
      <c r="F199" s="11"/>
      <c r="G199" s="11"/>
      <c r="H199" s="218"/>
      <c r="I199" s="11"/>
      <c r="J199" s="11"/>
      <c r="K199" s="11"/>
      <c r="L199" s="218"/>
      <c r="M199" s="11"/>
      <c r="N199" s="11"/>
      <c r="O199" s="11"/>
      <c r="P199" s="218"/>
      <c r="Q199" s="11"/>
      <c r="R199" s="11"/>
      <c r="S199" s="11"/>
      <c r="T199" s="218"/>
      <c r="U199" s="11"/>
      <c r="V199" s="11"/>
      <c r="W199" s="11"/>
      <c r="X199" s="218"/>
    </row>
    <row r="200" spans="2:24" s="10" customFormat="1" x14ac:dyDescent="0.25">
      <c r="B200" s="12"/>
      <c r="C200" s="12"/>
      <c r="D200" s="11"/>
      <c r="E200" s="11"/>
      <c r="F200" s="11"/>
      <c r="G200" s="11"/>
      <c r="H200" s="218"/>
      <c r="I200" s="11"/>
      <c r="J200" s="11"/>
      <c r="K200" s="11"/>
      <c r="L200" s="218"/>
      <c r="M200" s="11"/>
      <c r="N200" s="11"/>
      <c r="O200" s="11"/>
      <c r="P200" s="218"/>
      <c r="Q200" s="11"/>
      <c r="R200" s="11"/>
      <c r="S200" s="11"/>
      <c r="T200" s="218"/>
      <c r="U200" s="11"/>
      <c r="V200" s="11"/>
      <c r="W200" s="11"/>
      <c r="X200" s="218"/>
    </row>
    <row r="201" spans="2:24" s="10" customFormat="1" x14ac:dyDescent="0.25">
      <c r="B201" s="12"/>
      <c r="C201" s="12"/>
      <c r="D201" s="11"/>
      <c r="E201" s="11"/>
      <c r="F201" s="11"/>
      <c r="G201" s="11"/>
      <c r="H201" s="218"/>
      <c r="I201" s="11"/>
      <c r="J201" s="11"/>
      <c r="K201" s="11"/>
      <c r="L201" s="218"/>
      <c r="M201" s="11"/>
      <c r="N201" s="11"/>
      <c r="O201" s="11"/>
      <c r="P201" s="218"/>
      <c r="Q201" s="11"/>
      <c r="R201" s="11"/>
      <c r="S201" s="11"/>
      <c r="T201" s="218"/>
      <c r="U201" s="11"/>
      <c r="V201" s="11"/>
      <c r="W201" s="11"/>
      <c r="X201" s="218"/>
    </row>
    <row r="202" spans="2:24" s="10" customFormat="1" x14ac:dyDescent="0.25">
      <c r="B202" s="12"/>
      <c r="C202" s="12"/>
      <c r="D202" s="11"/>
      <c r="E202" s="11"/>
      <c r="F202" s="11"/>
      <c r="G202" s="11"/>
      <c r="H202" s="218"/>
      <c r="I202" s="11"/>
      <c r="J202" s="11"/>
      <c r="K202" s="11"/>
      <c r="L202" s="218"/>
      <c r="M202" s="11"/>
      <c r="N202" s="11"/>
      <c r="O202" s="11"/>
      <c r="P202" s="218"/>
      <c r="Q202" s="11"/>
      <c r="R202" s="11"/>
      <c r="S202" s="11"/>
      <c r="T202" s="218"/>
      <c r="U202" s="11"/>
      <c r="V202" s="11"/>
      <c r="W202" s="11"/>
      <c r="X202" s="218"/>
    </row>
    <row r="203" spans="2:24" s="10" customFormat="1" x14ac:dyDescent="0.25">
      <c r="B203" s="12"/>
      <c r="C203" s="12"/>
      <c r="D203" s="11"/>
      <c r="E203" s="11"/>
      <c r="F203" s="11"/>
      <c r="G203" s="11"/>
      <c r="H203" s="218"/>
      <c r="I203" s="11"/>
      <c r="J203" s="11"/>
      <c r="K203" s="11"/>
      <c r="L203" s="218"/>
      <c r="M203" s="11"/>
      <c r="N203" s="11"/>
      <c r="O203" s="11"/>
      <c r="P203" s="218"/>
      <c r="Q203" s="11"/>
      <c r="R203" s="11"/>
      <c r="S203" s="11"/>
      <c r="T203" s="218"/>
      <c r="U203" s="11"/>
      <c r="V203" s="11"/>
      <c r="W203" s="11"/>
      <c r="X203" s="218"/>
    </row>
    <row r="204" spans="2:24" s="10" customFormat="1" x14ac:dyDescent="0.25">
      <c r="B204" s="12"/>
      <c r="C204" s="12"/>
      <c r="D204" s="11"/>
      <c r="E204" s="11"/>
      <c r="F204" s="11"/>
      <c r="G204" s="11"/>
      <c r="H204" s="218"/>
      <c r="I204" s="11"/>
      <c r="J204" s="11"/>
      <c r="K204" s="11"/>
      <c r="L204" s="218"/>
      <c r="M204" s="11"/>
      <c r="N204" s="11"/>
      <c r="O204" s="11"/>
      <c r="P204" s="218"/>
      <c r="Q204" s="11"/>
      <c r="R204" s="11"/>
      <c r="S204" s="11"/>
      <c r="T204" s="218"/>
      <c r="U204" s="11"/>
      <c r="V204" s="11"/>
      <c r="W204" s="11"/>
      <c r="X204" s="218"/>
    </row>
    <row r="205" spans="2:24" s="10" customFormat="1" x14ac:dyDescent="0.25">
      <c r="B205" s="12"/>
      <c r="C205" s="12"/>
      <c r="D205" s="11"/>
      <c r="E205" s="11"/>
      <c r="F205" s="11"/>
      <c r="G205" s="11"/>
      <c r="H205" s="218"/>
      <c r="I205" s="11"/>
      <c r="J205" s="11"/>
      <c r="K205" s="11"/>
      <c r="L205" s="218"/>
      <c r="M205" s="11"/>
      <c r="N205" s="11"/>
      <c r="O205" s="11"/>
      <c r="P205" s="218"/>
      <c r="Q205" s="11"/>
      <c r="R205" s="11"/>
      <c r="S205" s="11"/>
      <c r="T205" s="218"/>
      <c r="U205" s="11"/>
      <c r="V205" s="11"/>
      <c r="W205" s="11"/>
      <c r="X205" s="218"/>
    </row>
    <row r="206" spans="2:24" s="10" customFormat="1" x14ac:dyDescent="0.25">
      <c r="B206" s="12"/>
      <c r="C206" s="12"/>
      <c r="D206" s="11"/>
      <c r="E206" s="11"/>
      <c r="F206" s="11"/>
      <c r="G206" s="11"/>
      <c r="H206" s="218"/>
      <c r="I206" s="11"/>
      <c r="J206" s="11"/>
      <c r="K206" s="11"/>
      <c r="L206" s="218"/>
      <c r="M206" s="11"/>
      <c r="N206" s="11"/>
      <c r="O206" s="11"/>
      <c r="P206" s="218"/>
      <c r="Q206" s="11"/>
      <c r="R206" s="11"/>
      <c r="S206" s="11"/>
      <c r="T206" s="218"/>
      <c r="U206" s="11"/>
      <c r="V206" s="11"/>
      <c r="W206" s="11"/>
      <c r="X206" s="218"/>
    </row>
    <row r="207" spans="2:24" s="10" customFormat="1" x14ac:dyDescent="0.25">
      <c r="B207" s="12"/>
      <c r="C207" s="12"/>
      <c r="D207" s="11"/>
      <c r="E207" s="11"/>
      <c r="F207" s="11"/>
      <c r="G207" s="11"/>
      <c r="H207" s="218"/>
      <c r="I207" s="11"/>
      <c r="J207" s="11"/>
      <c r="K207" s="11"/>
      <c r="L207" s="218"/>
      <c r="M207" s="11"/>
      <c r="N207" s="11"/>
      <c r="O207" s="11"/>
      <c r="P207" s="218"/>
      <c r="Q207" s="11"/>
      <c r="R207" s="11"/>
      <c r="S207" s="11"/>
      <c r="T207" s="218"/>
      <c r="U207" s="11"/>
      <c r="V207" s="11"/>
      <c r="W207" s="11"/>
      <c r="X207" s="218"/>
    </row>
    <row r="208" spans="2:24" s="10" customFormat="1" x14ac:dyDescent="0.25">
      <c r="B208" s="12"/>
      <c r="C208" s="12"/>
      <c r="D208" s="11"/>
      <c r="E208" s="11"/>
      <c r="F208" s="11"/>
      <c r="G208" s="11"/>
      <c r="H208" s="218"/>
      <c r="I208" s="11"/>
      <c r="J208" s="11"/>
      <c r="K208" s="11"/>
      <c r="L208" s="218"/>
      <c r="M208" s="11"/>
      <c r="N208" s="11"/>
      <c r="O208" s="11"/>
      <c r="P208" s="218"/>
      <c r="Q208" s="11"/>
      <c r="R208" s="11"/>
      <c r="S208" s="11"/>
      <c r="T208" s="218"/>
      <c r="U208" s="11"/>
      <c r="V208" s="11"/>
      <c r="W208" s="11"/>
      <c r="X208" s="218"/>
    </row>
    <row r="209" spans="2:24" s="10" customFormat="1" x14ac:dyDescent="0.25">
      <c r="B209" s="12"/>
      <c r="C209" s="12"/>
      <c r="D209" s="11"/>
      <c r="E209" s="11"/>
      <c r="F209" s="11"/>
      <c r="G209" s="11"/>
      <c r="H209" s="218"/>
      <c r="I209" s="11"/>
      <c r="J209" s="11"/>
      <c r="K209" s="11"/>
      <c r="L209" s="218"/>
      <c r="M209" s="11"/>
      <c r="N209" s="11"/>
      <c r="O209" s="11"/>
      <c r="P209" s="218"/>
      <c r="Q209" s="11"/>
      <c r="R209" s="11"/>
      <c r="S209" s="11"/>
      <c r="T209" s="218"/>
      <c r="U209" s="11"/>
      <c r="V209" s="11"/>
      <c r="W209" s="11"/>
      <c r="X209" s="218"/>
    </row>
    <row r="210" spans="2:24" s="10" customFormat="1" x14ac:dyDescent="0.25">
      <c r="B210" s="12"/>
      <c r="C210" s="12"/>
      <c r="D210" s="11"/>
      <c r="E210" s="11"/>
      <c r="F210" s="11"/>
      <c r="G210" s="11"/>
      <c r="H210" s="218"/>
      <c r="I210" s="11"/>
      <c r="J210" s="11"/>
      <c r="K210" s="11"/>
      <c r="L210" s="218"/>
      <c r="M210" s="11"/>
      <c r="N210" s="11"/>
      <c r="O210" s="11"/>
      <c r="P210" s="218"/>
      <c r="Q210" s="11"/>
      <c r="R210" s="11"/>
      <c r="S210" s="11"/>
      <c r="T210" s="218"/>
      <c r="U210" s="11"/>
      <c r="V210" s="11"/>
      <c r="W210" s="11"/>
      <c r="X210" s="218"/>
    </row>
    <row r="211" spans="2:24" s="10" customFormat="1" x14ac:dyDescent="0.25">
      <c r="B211" s="12"/>
      <c r="C211" s="12"/>
      <c r="D211" s="11"/>
      <c r="E211" s="11"/>
      <c r="F211" s="11"/>
      <c r="G211" s="11"/>
      <c r="H211" s="218"/>
      <c r="I211" s="11"/>
      <c r="J211" s="11"/>
      <c r="K211" s="11"/>
      <c r="L211" s="218"/>
      <c r="M211" s="11"/>
      <c r="N211" s="11"/>
      <c r="O211" s="11"/>
      <c r="P211" s="218"/>
      <c r="Q211" s="11"/>
      <c r="R211" s="11"/>
      <c r="S211" s="11"/>
      <c r="T211" s="218"/>
      <c r="U211" s="11"/>
      <c r="V211" s="11"/>
      <c r="W211" s="11"/>
      <c r="X211" s="218"/>
    </row>
    <row r="212" spans="2:24" s="10" customFormat="1" x14ac:dyDescent="0.25">
      <c r="B212" s="12"/>
      <c r="C212" s="12"/>
      <c r="D212" s="11"/>
      <c r="E212" s="11"/>
      <c r="F212" s="11"/>
      <c r="G212" s="11"/>
      <c r="H212" s="218"/>
      <c r="I212" s="11"/>
      <c r="J212" s="11"/>
      <c r="K212" s="11"/>
      <c r="L212" s="218"/>
      <c r="M212" s="11"/>
      <c r="N212" s="11"/>
      <c r="O212" s="11"/>
      <c r="P212" s="218"/>
      <c r="Q212" s="11"/>
      <c r="R212" s="11"/>
      <c r="S212" s="11"/>
      <c r="T212" s="218"/>
      <c r="U212" s="11"/>
      <c r="V212" s="11"/>
      <c r="W212" s="11"/>
      <c r="X212" s="218"/>
    </row>
    <row r="213" spans="2:24" s="10" customFormat="1" x14ac:dyDescent="0.25">
      <c r="B213" s="12"/>
      <c r="C213" s="12"/>
      <c r="D213" s="11"/>
      <c r="E213" s="11"/>
      <c r="F213" s="11"/>
      <c r="G213" s="11"/>
      <c r="H213" s="218"/>
      <c r="I213" s="11"/>
      <c r="J213" s="11"/>
      <c r="K213" s="11"/>
      <c r="L213" s="218"/>
      <c r="M213" s="11"/>
      <c r="N213" s="11"/>
      <c r="O213" s="11"/>
      <c r="P213" s="218"/>
      <c r="Q213" s="11"/>
      <c r="R213" s="11"/>
      <c r="S213" s="11"/>
      <c r="T213" s="218"/>
      <c r="U213" s="11"/>
      <c r="V213" s="11"/>
      <c r="W213" s="11"/>
      <c r="X213" s="218"/>
    </row>
    <row r="214" spans="2:24" s="10" customFormat="1" x14ac:dyDescent="0.25">
      <c r="B214" s="12"/>
      <c r="C214" s="12"/>
      <c r="D214" s="11"/>
      <c r="E214" s="11"/>
      <c r="F214" s="11"/>
      <c r="G214" s="11"/>
      <c r="H214" s="218"/>
      <c r="I214" s="11"/>
      <c r="J214" s="11"/>
      <c r="K214" s="11"/>
      <c r="L214" s="218"/>
      <c r="M214" s="11"/>
      <c r="N214" s="11"/>
      <c r="O214" s="11"/>
      <c r="P214" s="218"/>
      <c r="Q214" s="11"/>
      <c r="R214" s="11"/>
      <c r="S214" s="11"/>
      <c r="T214" s="218"/>
      <c r="U214" s="11"/>
      <c r="V214" s="11"/>
      <c r="W214" s="11"/>
      <c r="X214" s="218"/>
    </row>
    <row r="215" spans="2:24" s="10" customFormat="1" x14ac:dyDescent="0.25">
      <c r="B215" s="12"/>
      <c r="C215" s="12"/>
      <c r="D215" s="11"/>
      <c r="E215" s="11"/>
      <c r="F215" s="11"/>
      <c r="G215" s="11"/>
      <c r="H215" s="218"/>
      <c r="I215" s="11"/>
      <c r="J215" s="11"/>
      <c r="K215" s="11"/>
      <c r="L215" s="218"/>
      <c r="M215" s="11"/>
      <c r="N215" s="11"/>
      <c r="O215" s="11"/>
      <c r="P215" s="218"/>
      <c r="Q215" s="11"/>
      <c r="R215" s="11"/>
      <c r="S215" s="11"/>
      <c r="T215" s="218"/>
      <c r="U215" s="11"/>
      <c r="V215" s="11"/>
      <c r="W215" s="11"/>
      <c r="X215" s="218"/>
    </row>
    <row r="216" spans="2:24" s="10" customFormat="1" x14ac:dyDescent="0.25">
      <c r="B216" s="12"/>
      <c r="C216" s="12"/>
      <c r="D216" s="11"/>
      <c r="E216" s="11"/>
      <c r="F216" s="11"/>
      <c r="G216" s="11"/>
      <c r="H216" s="218"/>
      <c r="I216" s="11"/>
      <c r="J216" s="11"/>
      <c r="K216" s="11"/>
      <c r="L216" s="218"/>
      <c r="M216" s="11"/>
      <c r="N216" s="11"/>
      <c r="O216" s="11"/>
      <c r="P216" s="218"/>
      <c r="Q216" s="11"/>
      <c r="R216" s="11"/>
      <c r="S216" s="11"/>
      <c r="T216" s="218"/>
      <c r="U216" s="11"/>
      <c r="V216" s="11"/>
      <c r="W216" s="11"/>
      <c r="X216" s="218"/>
    </row>
    <row r="217" spans="2:24" s="10" customFormat="1" x14ac:dyDescent="0.25">
      <c r="B217" s="12"/>
      <c r="C217" s="12"/>
      <c r="D217" s="11"/>
      <c r="E217" s="11"/>
      <c r="F217" s="11"/>
      <c r="G217" s="11"/>
      <c r="H217" s="218"/>
      <c r="I217" s="11"/>
      <c r="J217" s="11"/>
      <c r="K217" s="11"/>
      <c r="L217" s="218"/>
      <c r="M217" s="11"/>
      <c r="N217" s="11"/>
      <c r="O217" s="11"/>
      <c r="P217" s="218"/>
      <c r="Q217" s="11"/>
      <c r="R217" s="11"/>
      <c r="S217" s="11"/>
      <c r="T217" s="218"/>
      <c r="U217" s="11"/>
      <c r="V217" s="11"/>
      <c r="W217" s="11"/>
      <c r="X217" s="218"/>
    </row>
  </sheetData>
  <sheetProtection algorithmName="SHA-512" hashValue="o+lq4KO0ArYpoiwPsWK25vpOg1csoGT/vh1Mvo2JvyQCFjYj5l0WuwSFb3L9h2lUpklJaN27bvxRs/42XvUARw==" saltValue="Fjjf2XhGaZSMoISO+grF9g==" spinCount="100000" sheet="1" formatCells="0" formatColumns="0" formatRows="0" insertColumns="0" insertRows="0" insertHyperlinks="0" deleteColumns="0" deleteRows="0" sort="0" autoFilter="0" pivotTables="0"/>
  <mergeCells count="48">
    <mergeCell ref="B43:X43"/>
    <mergeCell ref="B44:X44"/>
    <mergeCell ref="B45:X45"/>
    <mergeCell ref="B46:X46"/>
    <mergeCell ref="B47:X47"/>
    <mergeCell ref="B42:X42"/>
    <mergeCell ref="B31:X31"/>
    <mergeCell ref="B32:X32"/>
    <mergeCell ref="B33:X33"/>
    <mergeCell ref="B34:X34"/>
    <mergeCell ref="B35:X35"/>
    <mergeCell ref="B36:X36"/>
    <mergeCell ref="B37:X37"/>
    <mergeCell ref="B38:X38"/>
    <mergeCell ref="B39:X39"/>
    <mergeCell ref="B40:X40"/>
    <mergeCell ref="B41:X41"/>
    <mergeCell ref="B30:X30"/>
    <mergeCell ref="B19:X19"/>
    <mergeCell ref="B20:X20"/>
    <mergeCell ref="B21:X21"/>
    <mergeCell ref="B22:X22"/>
    <mergeCell ref="B23:X23"/>
    <mergeCell ref="B24:X24"/>
    <mergeCell ref="B25:X25"/>
    <mergeCell ref="B26:X26"/>
    <mergeCell ref="B27:X27"/>
    <mergeCell ref="B28:X28"/>
    <mergeCell ref="B29:X29"/>
    <mergeCell ref="B18:X18"/>
    <mergeCell ref="B12:X12"/>
    <mergeCell ref="Y2:AB3"/>
    <mergeCell ref="AC2:AF3"/>
    <mergeCell ref="B13:X13"/>
    <mergeCell ref="B14:X14"/>
    <mergeCell ref="B15:X15"/>
    <mergeCell ref="B16:X16"/>
    <mergeCell ref="B17:X17"/>
    <mergeCell ref="A1:AR1"/>
    <mergeCell ref="A2:D3"/>
    <mergeCell ref="E2:H3"/>
    <mergeCell ref="I2:L3"/>
    <mergeCell ref="M2:P3"/>
    <mergeCell ref="Q2:T3"/>
    <mergeCell ref="U2:X3"/>
    <mergeCell ref="AG2:AJ3"/>
    <mergeCell ref="AO2:AR3"/>
    <mergeCell ref="AK2:AN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C907D-857A-4F05-A855-30D089962EAE}">
  <sheetPr codeName="Lapas4"/>
  <dimension ref="A1:S23"/>
  <sheetViews>
    <sheetView workbookViewId="0">
      <selection activeCell="V10" sqref="V10"/>
    </sheetView>
  </sheetViews>
  <sheetFormatPr defaultColWidth="10.875" defaultRowHeight="15.75" x14ac:dyDescent="0.25"/>
  <cols>
    <col min="1" max="1" width="4.5" style="10" customWidth="1"/>
    <col min="2" max="2" width="21.875" style="10" customWidth="1"/>
    <col min="3" max="3" width="10.125" style="11" bestFit="1" customWidth="1"/>
    <col min="4" max="4" width="3.875" style="10" customWidth="1"/>
    <col min="5" max="5" width="4" style="10" bestFit="1" customWidth="1"/>
    <col min="6" max="6" width="4" style="10" customWidth="1"/>
    <col min="7" max="7" width="4.5" style="10" customWidth="1"/>
    <col min="8" max="8" width="4.25" style="10" customWidth="1"/>
    <col min="9" max="9" width="4" style="10" bestFit="1" customWidth="1"/>
    <col min="10" max="10" width="4" style="10" customWidth="1"/>
    <col min="11" max="11" width="4.625" style="10" customWidth="1"/>
    <col min="12" max="12" width="4.375" style="10" customWidth="1"/>
    <col min="13" max="13" width="4.5" style="10" customWidth="1"/>
    <col min="14" max="14" width="4.125" style="10" customWidth="1"/>
    <col min="15" max="15" width="5.25" style="10" customWidth="1"/>
    <col min="16" max="16" width="4.875" style="10" customWidth="1"/>
    <col min="17" max="17" width="4.5" style="10" customWidth="1"/>
    <col min="18" max="18" width="4.125" style="10" customWidth="1"/>
    <col min="19" max="19" width="5.25" style="10" customWidth="1"/>
    <col min="20" max="16384" width="10.875" style="10"/>
  </cols>
  <sheetData>
    <row r="1" spans="1:19" s="7" customFormat="1" ht="12.75" x14ac:dyDescent="0.25">
      <c r="A1" s="407" t="s">
        <v>155</v>
      </c>
      <c r="B1" s="407"/>
      <c r="C1" s="408"/>
      <c r="D1" s="437" t="s">
        <v>330</v>
      </c>
      <c r="E1" s="438"/>
      <c r="F1" s="438"/>
      <c r="G1" s="439"/>
      <c r="H1" s="438" t="s">
        <v>355</v>
      </c>
      <c r="I1" s="438"/>
      <c r="J1" s="438"/>
      <c r="K1" s="439"/>
      <c r="L1" s="438" t="s">
        <v>325</v>
      </c>
      <c r="M1" s="438"/>
      <c r="N1" s="438"/>
      <c r="O1" s="439"/>
      <c r="P1" s="438" t="s">
        <v>327</v>
      </c>
      <c r="Q1" s="438"/>
      <c r="R1" s="438"/>
      <c r="S1" s="439"/>
    </row>
    <row r="2" spans="1:19" s="8" customFormat="1" ht="66" customHeight="1" thickBot="1" x14ac:dyDescent="0.3">
      <c r="A2" s="410"/>
      <c r="B2" s="410"/>
      <c r="C2" s="411"/>
      <c r="D2" s="385"/>
      <c r="E2" s="386"/>
      <c r="F2" s="386"/>
      <c r="G2" s="387"/>
      <c r="H2" s="386"/>
      <c r="I2" s="386"/>
      <c r="J2" s="386"/>
      <c r="K2" s="387"/>
      <c r="L2" s="386"/>
      <c r="M2" s="386"/>
      <c r="N2" s="386"/>
      <c r="O2" s="387"/>
      <c r="P2" s="386"/>
      <c r="Q2" s="386"/>
      <c r="R2" s="386"/>
      <c r="S2" s="387"/>
    </row>
    <row r="3" spans="1:19" s="11" customFormat="1" ht="24.75" thickBot="1" x14ac:dyDescent="0.3">
      <c r="A3" s="31" t="s">
        <v>30</v>
      </c>
      <c r="B3" s="278" t="s">
        <v>279</v>
      </c>
      <c r="C3" s="31" t="s">
        <v>29</v>
      </c>
      <c r="D3" s="15" t="s">
        <v>27</v>
      </c>
      <c r="E3" s="16" t="s">
        <v>28</v>
      </c>
      <c r="F3" s="17" t="s">
        <v>0</v>
      </c>
      <c r="G3" s="18" t="s">
        <v>1</v>
      </c>
      <c r="H3" s="15" t="s">
        <v>27</v>
      </c>
      <c r="I3" s="16" t="s">
        <v>28</v>
      </c>
      <c r="J3" s="17" t="s">
        <v>0</v>
      </c>
      <c r="K3" s="18" t="s">
        <v>1</v>
      </c>
      <c r="L3" s="245" t="s">
        <v>27</v>
      </c>
      <c r="M3" s="17" t="s">
        <v>28</v>
      </c>
      <c r="N3" s="17" t="s">
        <v>0</v>
      </c>
      <c r="O3" s="149" t="s">
        <v>1</v>
      </c>
      <c r="P3" s="245" t="s">
        <v>27</v>
      </c>
      <c r="Q3" s="17" t="s">
        <v>28</v>
      </c>
      <c r="R3" s="17" t="s">
        <v>0</v>
      </c>
      <c r="S3" s="149" t="s">
        <v>1</v>
      </c>
    </row>
    <row r="4" spans="1:19" x14ac:dyDescent="0.25">
      <c r="A4" s="361">
        <v>1</v>
      </c>
      <c r="B4" s="362" t="s">
        <v>31</v>
      </c>
      <c r="C4" s="363">
        <f>+G4+K4+O4+S4</f>
        <v>226</v>
      </c>
      <c r="D4" s="193">
        <v>1</v>
      </c>
      <c r="E4" s="194">
        <v>44</v>
      </c>
      <c r="F4" s="194"/>
      <c r="G4" s="323">
        <f t="shared" ref="G4:G8" si="0">D4*E4+F4</f>
        <v>44</v>
      </c>
      <c r="H4" s="193">
        <v>1</v>
      </c>
      <c r="I4" s="194">
        <v>62</v>
      </c>
      <c r="J4" s="194"/>
      <c r="K4" s="323">
        <f>H4*I4+J4</f>
        <v>62</v>
      </c>
      <c r="L4" s="193">
        <v>1</v>
      </c>
      <c r="M4" s="194">
        <v>40</v>
      </c>
      <c r="N4" s="194"/>
      <c r="O4" s="323">
        <f>L4*M4+N4</f>
        <v>40</v>
      </c>
      <c r="P4" s="193">
        <v>1</v>
      </c>
      <c r="Q4" s="194">
        <v>80</v>
      </c>
      <c r="R4" s="194"/>
      <c r="S4" s="323">
        <f>P4*Q4+R4</f>
        <v>80</v>
      </c>
    </row>
    <row r="5" spans="1:19" s="65" customFormat="1" x14ac:dyDescent="0.25">
      <c r="A5" s="364">
        <v>2</v>
      </c>
      <c r="B5" s="365" t="s">
        <v>32</v>
      </c>
      <c r="C5" s="330">
        <f>+O5+S5+K5</f>
        <v>128</v>
      </c>
      <c r="D5" s="55"/>
      <c r="E5" s="56"/>
      <c r="F5" s="56"/>
      <c r="G5" s="58"/>
      <c r="H5" s="55">
        <v>1.5</v>
      </c>
      <c r="I5" s="56">
        <v>42</v>
      </c>
      <c r="J5" s="56"/>
      <c r="K5" s="58">
        <f>H5*I5+J5</f>
        <v>63</v>
      </c>
      <c r="L5" s="55">
        <v>1</v>
      </c>
      <c r="M5" s="56">
        <v>25</v>
      </c>
      <c r="N5" s="56"/>
      <c r="O5" s="58">
        <f>L5*M5+N5</f>
        <v>25</v>
      </c>
      <c r="P5" s="55">
        <v>1</v>
      </c>
      <c r="Q5" s="56">
        <v>40</v>
      </c>
      <c r="R5" s="56"/>
      <c r="S5" s="58">
        <f>P5*Q5+R5</f>
        <v>40</v>
      </c>
    </row>
    <row r="6" spans="1:19" x14ac:dyDescent="0.25">
      <c r="A6" s="366">
        <v>3</v>
      </c>
      <c r="B6" s="367" t="s">
        <v>263</v>
      </c>
      <c r="C6" s="368">
        <f>+G6</f>
        <v>44</v>
      </c>
      <c r="D6" s="19">
        <v>1</v>
      </c>
      <c r="E6" s="20">
        <v>44</v>
      </c>
      <c r="F6" s="20"/>
      <c r="G6" s="23">
        <f t="shared" si="0"/>
        <v>44</v>
      </c>
      <c r="H6" s="19"/>
      <c r="I6" s="20"/>
      <c r="J6" s="20"/>
      <c r="K6" s="23"/>
      <c r="L6" s="19"/>
      <c r="M6" s="20"/>
      <c r="N6" s="20"/>
      <c r="O6" s="23"/>
      <c r="P6" s="19"/>
      <c r="Q6" s="20"/>
      <c r="R6" s="20"/>
      <c r="S6" s="23"/>
    </row>
    <row r="7" spans="1:19" s="80" customFormat="1" hidden="1" x14ac:dyDescent="0.25">
      <c r="A7" s="78">
        <v>4</v>
      </c>
      <c r="B7" s="349" t="s">
        <v>245</v>
      </c>
      <c r="C7" s="251">
        <f t="shared" ref="C7:C8" si="1">+G7</f>
        <v>0</v>
      </c>
      <c r="D7" s="73"/>
      <c r="E7" s="74"/>
      <c r="F7" s="74"/>
      <c r="G7" s="128">
        <f t="shared" si="0"/>
        <v>0</v>
      </c>
      <c r="H7" s="73"/>
      <c r="I7" s="74"/>
      <c r="J7" s="74"/>
      <c r="K7" s="128">
        <f t="shared" ref="K7:K18" si="2">H7*I7+J7</f>
        <v>0</v>
      </c>
      <c r="L7" s="73"/>
      <c r="M7" s="74"/>
      <c r="N7" s="74"/>
      <c r="O7" s="128">
        <f t="shared" ref="O7" si="3">L7*M7+N7</f>
        <v>0</v>
      </c>
      <c r="P7" s="73"/>
      <c r="Q7" s="74"/>
      <c r="R7" s="74"/>
      <c r="S7" s="128"/>
    </row>
    <row r="8" spans="1:19" s="80" customFormat="1" hidden="1" x14ac:dyDescent="0.25">
      <c r="A8" s="78">
        <v>5</v>
      </c>
      <c r="B8" s="349" t="s">
        <v>162</v>
      </c>
      <c r="C8" s="251">
        <f t="shared" si="1"/>
        <v>0</v>
      </c>
      <c r="D8" s="86"/>
      <c r="E8" s="87"/>
      <c r="F8" s="87"/>
      <c r="G8" s="128">
        <f t="shared" si="0"/>
        <v>0</v>
      </c>
      <c r="H8" s="86"/>
      <c r="I8" s="87"/>
      <c r="J8" s="87"/>
      <c r="K8" s="128">
        <f>H8*I8+J8</f>
        <v>0</v>
      </c>
      <c r="L8" s="86"/>
      <c r="M8" s="87"/>
      <c r="N8" s="87"/>
      <c r="O8" s="128">
        <f>L8*M8+N8</f>
        <v>0</v>
      </c>
      <c r="P8" s="86"/>
      <c r="Q8" s="87"/>
      <c r="R8" s="87"/>
      <c r="S8" s="128"/>
    </row>
    <row r="9" spans="1:19" s="65" customFormat="1" x14ac:dyDescent="0.25">
      <c r="A9" s="57">
        <v>4</v>
      </c>
      <c r="B9" s="356" t="s">
        <v>270</v>
      </c>
      <c r="C9" s="207">
        <f>G9+K9+S9+O9</f>
        <v>26</v>
      </c>
      <c r="D9" s="132"/>
      <c r="E9" s="67"/>
      <c r="F9" s="67"/>
      <c r="G9" s="58"/>
      <c r="H9" s="132"/>
      <c r="I9" s="67"/>
      <c r="J9" s="67"/>
      <c r="K9" s="58"/>
      <c r="L9" s="132">
        <v>1</v>
      </c>
      <c r="M9" s="67">
        <v>25</v>
      </c>
      <c r="N9" s="67">
        <v>1</v>
      </c>
      <c r="O9" s="58">
        <f>L9*M9+N9</f>
        <v>26</v>
      </c>
      <c r="P9" s="132"/>
      <c r="Q9" s="67"/>
      <c r="R9" s="67"/>
      <c r="S9" s="58"/>
    </row>
    <row r="10" spans="1:19" s="65" customFormat="1" x14ac:dyDescent="0.25">
      <c r="A10" s="57">
        <v>5</v>
      </c>
      <c r="B10" s="356" t="s">
        <v>264</v>
      </c>
      <c r="C10" s="251">
        <f>+G10+O10</f>
        <v>25</v>
      </c>
      <c r="D10" s="132"/>
      <c r="E10" s="67"/>
      <c r="F10" s="67"/>
      <c r="G10" s="58"/>
      <c r="H10" s="132"/>
      <c r="I10" s="67"/>
      <c r="J10" s="67"/>
      <c r="K10" s="58"/>
      <c r="L10" s="132">
        <v>1</v>
      </c>
      <c r="M10" s="67">
        <v>25</v>
      </c>
      <c r="N10" s="67"/>
      <c r="O10" s="58">
        <f>L10*M10+N10</f>
        <v>25</v>
      </c>
      <c r="P10" s="132"/>
      <c r="Q10" s="67"/>
      <c r="R10" s="67"/>
      <c r="S10" s="58"/>
    </row>
    <row r="11" spans="1:19" s="80" customFormat="1" hidden="1" x14ac:dyDescent="0.25">
      <c r="A11" s="84">
        <v>8</v>
      </c>
      <c r="B11" s="349" t="s">
        <v>255</v>
      </c>
      <c r="C11" s="127">
        <f>+O11</f>
        <v>0</v>
      </c>
      <c r="D11" s="73"/>
      <c r="E11" s="74"/>
      <c r="F11" s="74"/>
      <c r="G11" s="128"/>
      <c r="H11" s="73"/>
      <c r="I11" s="74"/>
      <c r="J11" s="74"/>
      <c r="K11" s="128"/>
      <c r="L11" s="73"/>
      <c r="M11" s="74"/>
      <c r="N11" s="74"/>
      <c r="O11" s="128">
        <f t="shared" ref="O11:O18" si="4">L11*M11+N11</f>
        <v>0</v>
      </c>
      <c r="P11" s="73"/>
      <c r="Q11" s="74"/>
      <c r="R11" s="74"/>
      <c r="S11" s="128"/>
    </row>
    <row r="12" spans="1:19" s="65" customFormat="1" x14ac:dyDescent="0.25">
      <c r="A12" s="355">
        <v>6</v>
      </c>
      <c r="B12" s="356" t="s">
        <v>256</v>
      </c>
      <c r="C12" s="207">
        <f>+O12</f>
        <v>15</v>
      </c>
      <c r="D12" s="55"/>
      <c r="E12" s="56"/>
      <c r="F12" s="56"/>
      <c r="G12" s="58"/>
      <c r="H12" s="55"/>
      <c r="I12" s="56"/>
      <c r="J12" s="56"/>
      <c r="K12" s="58"/>
      <c r="L12" s="55">
        <v>1</v>
      </c>
      <c r="M12" s="56">
        <v>15</v>
      </c>
      <c r="N12" s="56"/>
      <c r="O12" s="58">
        <f t="shared" si="4"/>
        <v>15</v>
      </c>
      <c r="P12" s="55"/>
      <c r="Q12" s="56"/>
      <c r="R12" s="56"/>
      <c r="S12" s="58"/>
    </row>
    <row r="13" spans="1:19" s="65" customFormat="1" x14ac:dyDescent="0.25">
      <c r="A13" s="355">
        <v>7</v>
      </c>
      <c r="B13" s="356" t="s">
        <v>345</v>
      </c>
      <c r="C13" s="207">
        <f>+O13</f>
        <v>5</v>
      </c>
      <c r="D13" s="55"/>
      <c r="E13" s="56"/>
      <c r="F13" s="56"/>
      <c r="G13" s="58"/>
      <c r="H13" s="55"/>
      <c r="I13" s="56"/>
      <c r="J13" s="56"/>
      <c r="K13" s="58"/>
      <c r="L13" s="55">
        <v>1</v>
      </c>
      <c r="M13" s="56">
        <v>5</v>
      </c>
      <c r="N13" s="56"/>
      <c r="O13" s="58">
        <f t="shared" si="4"/>
        <v>5</v>
      </c>
      <c r="P13" s="55"/>
      <c r="Q13" s="56"/>
      <c r="R13" s="56"/>
      <c r="S13" s="58"/>
    </row>
    <row r="14" spans="1:19" s="80" customFormat="1" hidden="1" x14ac:dyDescent="0.25">
      <c r="A14" s="84"/>
      <c r="B14" s="349" t="s">
        <v>140</v>
      </c>
      <c r="C14" s="127">
        <f t="shared" ref="C14:C22" si="5">G14+K14</f>
        <v>0</v>
      </c>
      <c r="D14" s="73"/>
      <c r="E14" s="74"/>
      <c r="F14" s="74"/>
      <c r="G14" s="128">
        <f t="shared" ref="G14:G22" si="6">D14*E14+F14</f>
        <v>0</v>
      </c>
      <c r="H14" s="73"/>
      <c r="I14" s="74"/>
      <c r="J14" s="74"/>
      <c r="K14" s="128">
        <f t="shared" si="2"/>
        <v>0</v>
      </c>
      <c r="L14" s="73"/>
      <c r="M14" s="74"/>
      <c r="N14" s="74"/>
      <c r="O14" s="128">
        <f t="shared" si="4"/>
        <v>0</v>
      </c>
      <c r="P14" s="73"/>
      <c r="Q14" s="74"/>
      <c r="R14" s="74"/>
      <c r="S14" s="128">
        <f t="shared" ref="S14:S18" si="7">P14*Q14+R14</f>
        <v>0</v>
      </c>
    </row>
    <row r="15" spans="1:19" s="80" customFormat="1" hidden="1" x14ac:dyDescent="0.25">
      <c r="A15" s="84"/>
      <c r="B15" s="350" t="s">
        <v>79</v>
      </c>
      <c r="C15" s="127">
        <f>G15+K15</f>
        <v>0</v>
      </c>
      <c r="D15" s="86"/>
      <c r="E15" s="87"/>
      <c r="F15" s="87"/>
      <c r="G15" s="128">
        <f t="shared" si="6"/>
        <v>0</v>
      </c>
      <c r="H15" s="86"/>
      <c r="I15" s="87"/>
      <c r="J15" s="87"/>
      <c r="K15" s="128">
        <f t="shared" si="2"/>
        <v>0</v>
      </c>
      <c r="L15" s="86"/>
      <c r="M15" s="87"/>
      <c r="N15" s="87"/>
      <c r="O15" s="128">
        <f t="shared" si="4"/>
        <v>0</v>
      </c>
      <c r="P15" s="86"/>
      <c r="Q15" s="87"/>
      <c r="R15" s="87"/>
      <c r="S15" s="128">
        <f t="shared" si="7"/>
        <v>0</v>
      </c>
    </row>
    <row r="16" spans="1:19" s="80" customFormat="1" hidden="1" x14ac:dyDescent="0.25">
      <c r="A16" s="84"/>
      <c r="B16" s="350" t="s">
        <v>143</v>
      </c>
      <c r="C16" s="127">
        <f>G16+K16</f>
        <v>0</v>
      </c>
      <c r="D16" s="86"/>
      <c r="E16" s="87"/>
      <c r="F16" s="87"/>
      <c r="G16" s="128">
        <f t="shared" si="6"/>
        <v>0</v>
      </c>
      <c r="H16" s="86"/>
      <c r="I16" s="87"/>
      <c r="J16" s="87"/>
      <c r="K16" s="128">
        <f t="shared" si="2"/>
        <v>0</v>
      </c>
      <c r="L16" s="86"/>
      <c r="M16" s="87"/>
      <c r="N16" s="87"/>
      <c r="O16" s="128">
        <f t="shared" si="4"/>
        <v>0</v>
      </c>
      <c r="P16" s="86"/>
      <c r="Q16" s="87"/>
      <c r="R16" s="87"/>
      <c r="S16" s="128">
        <f t="shared" si="7"/>
        <v>0</v>
      </c>
    </row>
    <row r="17" spans="1:19" s="80" customFormat="1" hidden="1" x14ac:dyDescent="0.25">
      <c r="A17" s="84"/>
      <c r="B17" s="350" t="s">
        <v>144</v>
      </c>
      <c r="C17" s="127">
        <f>G17+K17</f>
        <v>0</v>
      </c>
      <c r="D17" s="86"/>
      <c r="E17" s="87"/>
      <c r="F17" s="87"/>
      <c r="G17" s="128">
        <f t="shared" si="6"/>
        <v>0</v>
      </c>
      <c r="H17" s="86"/>
      <c r="I17" s="87"/>
      <c r="J17" s="87"/>
      <c r="K17" s="128">
        <f t="shared" si="2"/>
        <v>0</v>
      </c>
      <c r="L17" s="86"/>
      <c r="M17" s="87"/>
      <c r="N17" s="87"/>
      <c r="O17" s="128">
        <f t="shared" si="4"/>
        <v>0</v>
      </c>
      <c r="P17" s="86"/>
      <c r="Q17" s="87"/>
      <c r="R17" s="87"/>
      <c r="S17" s="128">
        <f t="shared" si="7"/>
        <v>0</v>
      </c>
    </row>
    <row r="18" spans="1:19" s="80" customFormat="1" hidden="1" x14ac:dyDescent="0.25">
      <c r="A18" s="84"/>
      <c r="B18" s="350" t="s">
        <v>33</v>
      </c>
      <c r="C18" s="127">
        <f>G18+K18</f>
        <v>0</v>
      </c>
      <c r="D18" s="86"/>
      <c r="E18" s="87"/>
      <c r="F18" s="87"/>
      <c r="G18" s="128">
        <f t="shared" si="6"/>
        <v>0</v>
      </c>
      <c r="H18" s="86"/>
      <c r="I18" s="87"/>
      <c r="J18" s="87"/>
      <c r="K18" s="128">
        <f t="shared" si="2"/>
        <v>0</v>
      </c>
      <c r="L18" s="86"/>
      <c r="M18" s="87"/>
      <c r="N18" s="87"/>
      <c r="O18" s="128">
        <f t="shared" si="4"/>
        <v>0</v>
      </c>
      <c r="P18" s="86"/>
      <c r="Q18" s="87"/>
      <c r="R18" s="87"/>
      <c r="S18" s="128">
        <f t="shared" si="7"/>
        <v>0</v>
      </c>
    </row>
    <row r="19" spans="1:19" s="80" customFormat="1" hidden="1" x14ac:dyDescent="0.25">
      <c r="A19" s="84"/>
      <c r="B19" s="350" t="s">
        <v>83</v>
      </c>
      <c r="C19" s="127">
        <f t="shared" si="5"/>
        <v>0</v>
      </c>
      <c r="D19" s="86"/>
      <c r="E19" s="87"/>
      <c r="F19" s="87"/>
      <c r="G19" s="128">
        <f t="shared" si="6"/>
        <v>0</v>
      </c>
      <c r="H19" s="86"/>
      <c r="I19" s="87"/>
      <c r="J19" s="87"/>
      <c r="K19" s="128">
        <f>H19*I19+J19</f>
        <v>0</v>
      </c>
      <c r="L19" s="86"/>
      <c r="M19" s="87"/>
      <c r="N19" s="87"/>
      <c r="O19" s="128">
        <f>L19*M19+N19</f>
        <v>0</v>
      </c>
      <c r="P19" s="86"/>
      <c r="Q19" s="87"/>
      <c r="R19" s="87"/>
      <c r="S19" s="128">
        <f>P19*Q19+R19</f>
        <v>0</v>
      </c>
    </row>
    <row r="20" spans="1:19" s="80" customFormat="1" hidden="1" x14ac:dyDescent="0.25">
      <c r="A20" s="84"/>
      <c r="B20" s="350" t="s">
        <v>141</v>
      </c>
      <c r="C20" s="127">
        <f t="shared" si="5"/>
        <v>0</v>
      </c>
      <c r="D20" s="86"/>
      <c r="E20" s="87"/>
      <c r="F20" s="87"/>
      <c r="G20" s="128">
        <f t="shared" si="6"/>
        <v>0</v>
      </c>
      <c r="H20" s="86"/>
      <c r="I20" s="87"/>
      <c r="J20" s="87"/>
      <c r="K20" s="128">
        <f>H20*I20+J20</f>
        <v>0</v>
      </c>
      <c r="L20" s="86"/>
      <c r="M20" s="87"/>
      <c r="N20" s="87"/>
      <c r="O20" s="128">
        <f>L20*M20+N20</f>
        <v>0</v>
      </c>
      <c r="P20" s="86"/>
      <c r="Q20" s="87"/>
      <c r="R20" s="87"/>
      <c r="S20" s="128">
        <f>P20*Q20+R20</f>
        <v>0</v>
      </c>
    </row>
    <row r="21" spans="1:19" s="80" customFormat="1" hidden="1" x14ac:dyDescent="0.25">
      <c r="A21" s="84"/>
      <c r="B21" s="350" t="s">
        <v>87</v>
      </c>
      <c r="C21" s="127">
        <f t="shared" si="5"/>
        <v>0</v>
      </c>
      <c r="D21" s="86"/>
      <c r="E21" s="87"/>
      <c r="F21" s="87"/>
      <c r="G21" s="128">
        <f t="shared" si="6"/>
        <v>0</v>
      </c>
      <c r="H21" s="86"/>
      <c r="I21" s="87"/>
      <c r="J21" s="87"/>
      <c r="K21" s="128">
        <f>H21*I21+J21</f>
        <v>0</v>
      </c>
      <c r="L21" s="86"/>
      <c r="M21" s="87"/>
      <c r="N21" s="87"/>
      <c r="O21" s="128">
        <f>L21*M21+N21</f>
        <v>0</v>
      </c>
      <c r="P21" s="86"/>
      <c r="Q21" s="87"/>
      <c r="R21" s="87"/>
      <c r="S21" s="128">
        <f>P21*Q21+R21</f>
        <v>0</v>
      </c>
    </row>
    <row r="22" spans="1:19" s="80" customFormat="1" ht="16.5" hidden="1" thickBot="1" x14ac:dyDescent="0.3">
      <c r="A22" s="351"/>
      <c r="B22" s="352" t="s">
        <v>145</v>
      </c>
      <c r="C22" s="353">
        <f t="shared" si="5"/>
        <v>0</v>
      </c>
      <c r="D22" s="93"/>
      <c r="E22" s="94"/>
      <c r="F22" s="94"/>
      <c r="G22" s="354">
        <f t="shared" si="6"/>
        <v>0</v>
      </c>
      <c r="H22" s="93"/>
      <c r="I22" s="94"/>
      <c r="J22" s="94"/>
      <c r="K22" s="354">
        <f>H22*I22+J22</f>
        <v>0</v>
      </c>
      <c r="L22" s="93"/>
      <c r="M22" s="94"/>
      <c r="N22" s="94"/>
      <c r="O22" s="354">
        <f>L22*M22+N22</f>
        <v>0</v>
      </c>
      <c r="P22" s="93"/>
      <c r="Q22" s="94"/>
      <c r="R22" s="94"/>
      <c r="S22" s="354">
        <f>P22*Q22+R22</f>
        <v>0</v>
      </c>
    </row>
    <row r="23" spans="1:19" x14ac:dyDescent="0.25">
      <c r="B23" s="29"/>
      <c r="C23" s="37"/>
      <c r="D23" s="29"/>
      <c r="E23" s="29"/>
      <c r="F23" s="29"/>
      <c r="G23" s="29"/>
      <c r="H23" s="29"/>
      <c r="I23" s="29"/>
      <c r="J23" s="29"/>
      <c r="K23" s="29"/>
    </row>
  </sheetData>
  <sheetProtection algorithmName="SHA-512" hashValue="NGHKvfJkGKxsSO6KuFcLIgrH3J05or8E72LvmQ53MnBTbVPhfsxUP3a6QHjeNRcy8JsmEUcmLfyU2bkxb/9/uA==" saltValue="5nUH+CSi/JKGvIcj6x/RgQ==" spinCount="100000" sheet="1" formatCells="0" formatColumns="0" formatRows="0" insertColumns="0" insertRows="0" insertHyperlinks="0" deleteColumns="0" deleteRows="0" sort="0" autoFilter="0" pivotTables="0"/>
  <mergeCells count="5">
    <mergeCell ref="D1:G2"/>
    <mergeCell ref="H1:K2"/>
    <mergeCell ref="A1:C2"/>
    <mergeCell ref="L1:O2"/>
    <mergeCell ref="P1:S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apas5"/>
  <dimension ref="A1:K8"/>
  <sheetViews>
    <sheetView workbookViewId="0">
      <selection activeCell="F34" sqref="F34"/>
    </sheetView>
  </sheetViews>
  <sheetFormatPr defaultColWidth="10.875" defaultRowHeight="15.75" x14ac:dyDescent="0.25"/>
  <cols>
    <col min="1" max="1" width="4.5" style="10" customWidth="1"/>
    <col min="2" max="2" width="21.875" style="10" customWidth="1"/>
    <col min="3" max="3" width="10.125" style="11" bestFit="1" customWidth="1"/>
    <col min="4" max="4" width="5.5" style="10" bestFit="1" customWidth="1"/>
    <col min="5" max="5" width="4" style="10" bestFit="1" customWidth="1"/>
    <col min="6" max="6" width="7.5" style="10" customWidth="1"/>
    <col min="7" max="7" width="5.375" style="10" bestFit="1" customWidth="1"/>
    <col min="8" max="8" width="5.5" style="10" bestFit="1" customWidth="1"/>
    <col min="9" max="9" width="4" style="10" bestFit="1" customWidth="1"/>
    <col min="10" max="10" width="8.5" style="10" bestFit="1" customWidth="1"/>
    <col min="11" max="11" width="5.375" style="10" bestFit="1" customWidth="1"/>
    <col min="12" max="16384" width="10.875" style="10"/>
  </cols>
  <sheetData>
    <row r="1" spans="1:11" s="7" customFormat="1" ht="14.1" customHeight="1" x14ac:dyDescent="0.25">
      <c r="B1" s="29"/>
      <c r="C1" s="37"/>
      <c r="D1" s="506" t="s">
        <v>78</v>
      </c>
      <c r="E1" s="507"/>
      <c r="F1" s="507"/>
      <c r="G1" s="508"/>
      <c r="H1" s="507" t="s">
        <v>89</v>
      </c>
      <c r="I1" s="507"/>
      <c r="J1" s="507"/>
      <c r="K1" s="508"/>
    </row>
    <row r="2" spans="1:11" s="8" customFormat="1" ht="26.1" customHeight="1" thickBot="1" x14ac:dyDescent="0.3">
      <c r="B2" s="37"/>
      <c r="C2" s="37"/>
      <c r="D2" s="509"/>
      <c r="E2" s="510"/>
      <c r="F2" s="510"/>
      <c r="G2" s="511"/>
      <c r="H2" s="510"/>
      <c r="I2" s="510"/>
      <c r="J2" s="510"/>
      <c r="K2" s="511"/>
    </row>
    <row r="3" spans="1:11" s="11" customFormat="1" ht="16.5" thickBot="1" x14ac:dyDescent="0.3">
      <c r="A3" s="41" t="s">
        <v>97</v>
      </c>
      <c r="B3" s="39" t="s">
        <v>34</v>
      </c>
      <c r="C3" s="41" t="s">
        <v>29</v>
      </c>
      <c r="D3" s="42" t="s">
        <v>27</v>
      </c>
      <c r="E3" s="39" t="s">
        <v>28</v>
      </c>
      <c r="F3" s="39" t="s">
        <v>0</v>
      </c>
      <c r="G3" s="40" t="s">
        <v>1</v>
      </c>
      <c r="H3" s="42" t="s">
        <v>27</v>
      </c>
      <c r="I3" s="39" t="s">
        <v>28</v>
      </c>
      <c r="J3" s="39" t="s">
        <v>0</v>
      </c>
      <c r="K3" s="40" t="s">
        <v>1</v>
      </c>
    </row>
    <row r="4" spans="1:11" x14ac:dyDescent="0.25">
      <c r="A4" s="43">
        <v>1</v>
      </c>
      <c r="B4" s="43" t="s">
        <v>31</v>
      </c>
      <c r="C4" s="45">
        <f>G4+K4</f>
        <v>44</v>
      </c>
      <c r="D4" s="26">
        <v>0.5</v>
      </c>
      <c r="E4" s="27">
        <v>40</v>
      </c>
      <c r="F4" s="27">
        <v>0</v>
      </c>
      <c r="G4" s="38">
        <f>D4*E4+F4</f>
        <v>20</v>
      </c>
      <c r="H4" s="26">
        <v>0.5</v>
      </c>
      <c r="I4" s="27">
        <v>48</v>
      </c>
      <c r="J4" s="27">
        <v>0</v>
      </c>
      <c r="K4" s="38">
        <f>H4*I4+J4</f>
        <v>24</v>
      </c>
    </row>
    <row r="5" spans="1:11" x14ac:dyDescent="0.25">
      <c r="A5" s="24">
        <v>2</v>
      </c>
      <c r="B5" s="24" t="s">
        <v>33</v>
      </c>
      <c r="C5" s="46">
        <f>G5+K5</f>
        <v>9</v>
      </c>
      <c r="D5" s="19"/>
      <c r="E5" s="20"/>
      <c r="F5" s="20"/>
      <c r="G5" s="23">
        <f>D5*E5+F5</f>
        <v>0</v>
      </c>
      <c r="H5" s="19">
        <v>0.5</v>
      </c>
      <c r="I5" s="20">
        <v>16</v>
      </c>
      <c r="J5" s="20">
        <v>1</v>
      </c>
      <c r="K5" s="23">
        <f>H5*I5+J5</f>
        <v>9</v>
      </c>
    </row>
    <row r="6" spans="1:11" x14ac:dyDescent="0.25">
      <c r="A6" s="24">
        <v>3</v>
      </c>
      <c r="B6" s="24" t="s">
        <v>94</v>
      </c>
      <c r="C6" s="46">
        <f>G6+K6</f>
        <v>8</v>
      </c>
      <c r="D6" s="19"/>
      <c r="E6" s="20"/>
      <c r="F6" s="20"/>
      <c r="G6" s="23">
        <f>D6*E6+F6</f>
        <v>0</v>
      </c>
      <c r="H6" s="19">
        <v>0.5</v>
      </c>
      <c r="I6" s="20">
        <v>16</v>
      </c>
      <c r="J6" s="20">
        <v>0</v>
      </c>
      <c r="K6" s="23">
        <f>H6*I6+J6</f>
        <v>8</v>
      </c>
    </row>
    <row r="7" spans="1:11" ht="16.5" thickBot="1" x14ac:dyDescent="0.3">
      <c r="A7" s="44">
        <v>4</v>
      </c>
      <c r="B7" s="44" t="s">
        <v>32</v>
      </c>
      <c r="C7" s="47">
        <f>G7+K7</f>
        <v>7.5</v>
      </c>
      <c r="D7" s="21">
        <v>0.5</v>
      </c>
      <c r="E7" s="22">
        <v>15</v>
      </c>
      <c r="F7" s="22">
        <v>0</v>
      </c>
      <c r="G7" s="48">
        <f>D7*E7+F7</f>
        <v>7.5</v>
      </c>
      <c r="H7" s="21"/>
      <c r="I7" s="22"/>
      <c r="J7" s="22"/>
      <c r="K7" s="48">
        <f>H7*I7+J7</f>
        <v>0</v>
      </c>
    </row>
    <row r="8" spans="1:11" x14ac:dyDescent="0.25">
      <c r="B8" s="29"/>
      <c r="C8" s="37"/>
      <c r="D8" s="29"/>
      <c r="E8" s="29"/>
      <c r="F8" s="29"/>
      <c r="G8" s="29"/>
      <c r="H8" s="29"/>
      <c r="I8" s="29"/>
      <c r="J8" s="29"/>
      <c r="K8" s="29"/>
    </row>
  </sheetData>
  <sortState xmlns:xlrd2="http://schemas.microsoft.com/office/spreadsheetml/2017/richdata2" ref="B4:K7">
    <sortCondition descending="1" ref="C4:C7"/>
  </sortState>
  <mergeCells count="2">
    <mergeCell ref="D1:G2"/>
    <mergeCell ref="H1:K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079C1-6C19-4AD3-BA83-E1F803D1B37C}">
  <sheetPr codeName="Lapas6"/>
  <dimension ref="A1:C7"/>
  <sheetViews>
    <sheetView workbookViewId="0">
      <selection activeCell="A8" sqref="A8"/>
    </sheetView>
  </sheetViews>
  <sheetFormatPr defaultRowHeight="15.75" x14ac:dyDescent="0.25"/>
  <sheetData>
    <row r="1" spans="1:3" x14ac:dyDescent="0.25">
      <c r="A1" t="s">
        <v>107</v>
      </c>
      <c r="C1" t="s">
        <v>111</v>
      </c>
    </row>
    <row r="2" spans="1:3" x14ac:dyDescent="0.25">
      <c r="A2" t="s">
        <v>108</v>
      </c>
      <c r="C2" t="s">
        <v>111</v>
      </c>
    </row>
    <row r="3" spans="1:3" x14ac:dyDescent="0.25">
      <c r="A3" t="s">
        <v>54</v>
      </c>
      <c r="C3" t="s">
        <v>110</v>
      </c>
    </row>
    <row r="4" spans="1:3" x14ac:dyDescent="0.25">
      <c r="A4" t="s">
        <v>19</v>
      </c>
      <c r="C4" t="s">
        <v>109</v>
      </c>
    </row>
    <row r="5" spans="1:3" x14ac:dyDescent="0.25">
      <c r="A5" t="s">
        <v>116</v>
      </c>
      <c r="C5" t="s">
        <v>111</v>
      </c>
    </row>
    <row r="6" spans="1:3" x14ac:dyDescent="0.25">
      <c r="A6" t="s">
        <v>117</v>
      </c>
      <c r="C6" t="s">
        <v>111</v>
      </c>
    </row>
    <row r="7" spans="1:3" x14ac:dyDescent="0.25">
      <c r="A7" t="s">
        <v>118</v>
      </c>
      <c r="C7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7</vt:i4>
      </vt:variant>
    </vt:vector>
  </HeadingPairs>
  <TitlesOfParts>
    <vt:vector size="7" baseType="lpstr">
      <vt:lpstr>Suaugusieji</vt:lpstr>
      <vt:lpstr>Jaunimas</vt:lpstr>
      <vt:lpstr>Vaikai</vt:lpstr>
      <vt:lpstr>Mėgėjų kategorija</vt:lpstr>
      <vt:lpstr>Važnyčiotojai</vt:lpstr>
      <vt:lpstr>Kinkiniai 2021</vt:lpstr>
      <vt:lpstr>klausimai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Monika Gorytė</cp:lastModifiedBy>
  <dcterms:created xsi:type="dcterms:W3CDTF">2020-10-20T17:58:51Z</dcterms:created>
  <dcterms:modified xsi:type="dcterms:W3CDTF">2024-12-19T04:31:28Z</dcterms:modified>
</cp:coreProperties>
</file>