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onika.goryte\Desktop\Asmeniniai\IJ komitetas\Reitingai\"/>
    </mc:Choice>
  </mc:AlternateContent>
  <xr:revisionPtr revIDLastSave="0" documentId="13_ncr:1_{F87EF122-9293-42DD-B5E5-22003CCD782F}" xr6:coauthVersionLast="47" xr6:coauthVersionMax="47" xr10:uidLastSave="{00000000-0000-0000-0000-000000000000}"/>
  <workbookProtection workbookAlgorithmName="SHA-512" workbookHashValue="Ib49BA0i1Np94fRO16dPpohLvqq/QyqF6f3vh4ZYCEDvH8OZP2jXlouNctziXcK1sCpvHMBw4f8TB09SDz/BYw==" workbookSaltValue="rry7DlhXBkTdkPxrkOlyoQ==" workbookSpinCount="100000" lockStructure="1"/>
  <bookViews>
    <workbookView xWindow="28680" yWindow="-120" windowWidth="29040" windowHeight="15720" xr2:uid="{00000000-000D-0000-FFFF-FFFF00000000}"/>
  </bookViews>
  <sheets>
    <sheet name="Suaugusieji" sheetId="3" r:id="rId1"/>
    <sheet name="Jaunimas" sheetId="5" r:id="rId2"/>
    <sheet name="Vaikai" sheetId="6" r:id="rId3"/>
    <sheet name="Važnyčiotojai" sheetId="8" r:id="rId4"/>
    <sheet name="Kinkiniai 2021" sheetId="4" state="hidden" r:id="rId5"/>
    <sheet name="klausimai" sheetId="7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5" l="1"/>
  <c r="AN31" i="5"/>
  <c r="D30" i="3"/>
  <c r="D32" i="3"/>
  <c r="AJ31" i="3"/>
  <c r="AJ32" i="3"/>
  <c r="D26" i="3"/>
  <c r="AJ26" i="3"/>
  <c r="AJ24" i="3"/>
  <c r="D24" i="3" s="1"/>
  <c r="AJ30" i="3"/>
  <c r="AN15" i="5"/>
  <c r="AN16" i="5"/>
  <c r="AN17" i="5"/>
  <c r="AN18" i="5"/>
  <c r="D18" i="5" s="1"/>
  <c r="AN33" i="5"/>
  <c r="D33" i="5" s="1"/>
  <c r="AN30" i="5"/>
  <c r="D30" i="5" s="1"/>
  <c r="AN26" i="5"/>
  <c r="AN27" i="5"/>
  <c r="AN28" i="5"/>
  <c r="AN32" i="5"/>
  <c r="D32" i="5" s="1"/>
  <c r="AN11" i="5"/>
  <c r="AN12" i="5"/>
  <c r="AN13" i="5"/>
  <c r="AN14" i="5"/>
  <c r="AF10" i="5"/>
  <c r="AF11" i="5"/>
  <c r="AF12" i="5"/>
  <c r="AF13" i="5"/>
  <c r="AF14" i="5"/>
  <c r="AN24" i="5"/>
  <c r="AN25" i="5"/>
  <c r="D25" i="5" s="1"/>
  <c r="AN23" i="5"/>
  <c r="D23" i="5" s="1"/>
  <c r="EE5" i="3"/>
  <c r="EA5" i="3"/>
  <c r="DW5" i="3"/>
  <c r="DS5" i="3"/>
  <c r="DO5" i="3"/>
  <c r="DK5" i="3"/>
  <c r="AR43" i="6"/>
  <c r="T43" i="6"/>
  <c r="P43" i="6"/>
  <c r="L43" i="6"/>
  <c r="AR64" i="6"/>
  <c r="D64" i="6" s="1"/>
  <c r="AR63" i="6"/>
  <c r="D63" i="6" s="1"/>
  <c r="AR62" i="6"/>
  <c r="D62" i="6" s="1"/>
  <c r="AR61" i="6"/>
  <c r="AR60" i="6"/>
  <c r="AR59" i="6"/>
  <c r="AN10" i="5"/>
  <c r="AJ29" i="3"/>
  <c r="AJ20" i="3"/>
  <c r="AJ13" i="3"/>
  <c r="AJ14" i="3"/>
  <c r="AJ12" i="3"/>
  <c r="AJ15" i="3"/>
  <c r="AJ11" i="3"/>
  <c r="AN7" i="5"/>
  <c r="AR45" i="6"/>
  <c r="AR21" i="6"/>
  <c r="AR49" i="6"/>
  <c r="AR13" i="6"/>
  <c r="AR31" i="6"/>
  <c r="AR107" i="6"/>
  <c r="AR106" i="6"/>
  <c r="AR105" i="6"/>
  <c r="AR104" i="6"/>
  <c r="AR103" i="6"/>
  <c r="AR101" i="6"/>
  <c r="AR100" i="6"/>
  <c r="AR99" i="6"/>
  <c r="AR98" i="6"/>
  <c r="AR97" i="6"/>
  <c r="AR96" i="6"/>
  <c r="AR95" i="6"/>
  <c r="AR94" i="6"/>
  <c r="AR92" i="6"/>
  <c r="AR91" i="6"/>
  <c r="AR90" i="6"/>
  <c r="AR89" i="6"/>
  <c r="AR88" i="6"/>
  <c r="AR86" i="6"/>
  <c r="AR85" i="6"/>
  <c r="AR84" i="6"/>
  <c r="AR83" i="6"/>
  <c r="AR82" i="6"/>
  <c r="AR81" i="6"/>
  <c r="AR17" i="6"/>
  <c r="AR35" i="6"/>
  <c r="AR78" i="6"/>
  <c r="AR77" i="6"/>
  <c r="AR25" i="6"/>
  <c r="AR75" i="6"/>
  <c r="AR74" i="6"/>
  <c r="AR72" i="6"/>
  <c r="AR71" i="6"/>
  <c r="AR70" i="6"/>
  <c r="AR69" i="6"/>
  <c r="AR68" i="6"/>
  <c r="AR67" i="6"/>
  <c r="AR66" i="6"/>
  <c r="AR65" i="6"/>
  <c r="AR5" i="6"/>
  <c r="DG6" i="3"/>
  <c r="DG7" i="3"/>
  <c r="DC6" i="3"/>
  <c r="AN5" i="6"/>
  <c r="AN107" i="6"/>
  <c r="AN106" i="6"/>
  <c r="AN105" i="6"/>
  <c r="AN104" i="6"/>
  <c r="AN103" i="6"/>
  <c r="AN101" i="6"/>
  <c r="AN100" i="6"/>
  <c r="AN99" i="6"/>
  <c r="AN98" i="6"/>
  <c r="AN97" i="6"/>
  <c r="AN96" i="6"/>
  <c r="AN95" i="6"/>
  <c r="AN94" i="6"/>
  <c r="AN92" i="6"/>
  <c r="AN91" i="6"/>
  <c r="AN90" i="6"/>
  <c r="AN89" i="6"/>
  <c r="AN88" i="6"/>
  <c r="AN86" i="6"/>
  <c r="AN85" i="6"/>
  <c r="AN84" i="6"/>
  <c r="AN83" i="6"/>
  <c r="AN82" i="6"/>
  <c r="AN81" i="6"/>
  <c r="AN17" i="6"/>
  <c r="AN35" i="6"/>
  <c r="AN78" i="6"/>
  <c r="AN77" i="6"/>
  <c r="AN25" i="6"/>
  <c r="AN75" i="6"/>
  <c r="AN74" i="6"/>
  <c r="AN72" i="6"/>
  <c r="AN71" i="6"/>
  <c r="AN70" i="6"/>
  <c r="AN69" i="6"/>
  <c r="AN68" i="6"/>
  <c r="AN67" i="6"/>
  <c r="AN66" i="6"/>
  <c r="AN65" i="6"/>
  <c r="AF32" i="6"/>
  <c r="D32" i="6" s="1"/>
  <c r="AF30" i="6"/>
  <c r="D30" i="6" s="1"/>
  <c r="AJ52" i="6"/>
  <c r="AJ31" i="6"/>
  <c r="AJ40" i="6"/>
  <c r="D40" i="6" s="1"/>
  <c r="AF34" i="6"/>
  <c r="AF21" i="6"/>
  <c r="AF36" i="6"/>
  <c r="D36" i="6" s="1"/>
  <c r="AJ16" i="5"/>
  <c r="AJ17" i="5"/>
  <c r="AJ19" i="5"/>
  <c r="AJ20" i="5"/>
  <c r="AJ21" i="5"/>
  <c r="D21" i="5" s="1"/>
  <c r="AJ41" i="6"/>
  <c r="AJ23" i="6"/>
  <c r="AJ34" i="6"/>
  <c r="AJ13" i="6"/>
  <c r="AJ16" i="6"/>
  <c r="AJ27" i="6"/>
  <c r="AJ10" i="6"/>
  <c r="AJ7" i="5"/>
  <c r="AJ6" i="5"/>
  <c r="K9" i="8"/>
  <c r="C9" i="8" s="1"/>
  <c r="K10" i="8"/>
  <c r="C10" i="8" s="1"/>
  <c r="K12" i="8"/>
  <c r="K13" i="8"/>
  <c r="K14" i="8"/>
  <c r="K7" i="8"/>
  <c r="C7" i="8" s="1"/>
  <c r="K8" i="8"/>
  <c r="C8" i="8" s="1"/>
  <c r="K11" i="8"/>
  <c r="C11" i="8" s="1"/>
  <c r="K15" i="8"/>
  <c r="C15" i="8" s="1"/>
  <c r="AB29" i="3"/>
  <c r="AB31" i="3"/>
  <c r="AB33" i="3"/>
  <c r="AB20" i="3"/>
  <c r="AF37" i="6"/>
  <c r="AF38" i="6"/>
  <c r="AF20" i="6"/>
  <c r="AF33" i="6"/>
  <c r="AF18" i="6"/>
  <c r="AB13" i="3"/>
  <c r="AF7" i="5"/>
  <c r="AB11" i="3"/>
  <c r="AB12" i="3"/>
  <c r="AF6" i="5"/>
  <c r="CU5" i="3"/>
  <c r="CQ5" i="3"/>
  <c r="CM5" i="3"/>
  <c r="H23" i="3"/>
  <c r="L23" i="3"/>
  <c r="P23" i="3"/>
  <c r="T23" i="3"/>
  <c r="X23" i="3"/>
  <c r="AB23" i="3"/>
  <c r="AF23" i="3"/>
  <c r="AJ23" i="3"/>
  <c r="AN23" i="3"/>
  <c r="AR23" i="3"/>
  <c r="AV23" i="3"/>
  <c r="G14" i="8"/>
  <c r="G13" i="8"/>
  <c r="G12" i="8"/>
  <c r="K6" i="8"/>
  <c r="G6" i="8"/>
  <c r="K5" i="8"/>
  <c r="G5" i="8"/>
  <c r="K4" i="8"/>
  <c r="G4" i="8"/>
  <c r="D14" i="5" l="1"/>
  <c r="D20" i="3"/>
  <c r="D43" i="6"/>
  <c r="D31" i="6"/>
  <c r="C6" i="8"/>
  <c r="C12" i="8"/>
  <c r="C14" i="8"/>
  <c r="C13" i="8"/>
  <c r="D23" i="3"/>
  <c r="C4" i="8"/>
  <c r="C5" i="8"/>
  <c r="AB48" i="6" l="1"/>
  <c r="AB18" i="6"/>
  <c r="AB20" i="6"/>
  <c r="AB33" i="6"/>
  <c r="AB13" i="6"/>
  <c r="X13" i="3"/>
  <c r="X11" i="3"/>
  <c r="X14" i="3"/>
  <c r="AB7" i="5"/>
  <c r="AB10" i="5"/>
  <c r="AB12" i="5"/>
  <c r="AB16" i="5"/>
  <c r="AB17" i="5"/>
  <c r="AB11" i="5"/>
  <c r="X6" i="5"/>
  <c r="AJ15" i="5" l="1"/>
  <c r="AF15" i="5"/>
  <c r="AB15" i="5"/>
  <c r="X15" i="5"/>
  <c r="P15" i="5"/>
  <c r="L15" i="5"/>
  <c r="H15" i="5"/>
  <c r="T29" i="3"/>
  <c r="T31" i="3"/>
  <c r="T33" i="3"/>
  <c r="T14" i="3"/>
  <c r="D14" i="3" s="1"/>
  <c r="D73" i="6"/>
  <c r="X16" i="6"/>
  <c r="T9" i="3"/>
  <c r="CI5" i="3"/>
  <c r="AR5" i="3"/>
  <c r="CE5" i="3"/>
  <c r="CY6" i="3"/>
  <c r="BD5" i="5"/>
  <c r="T61" i="6"/>
  <c r="P61" i="6"/>
  <c r="L61" i="6"/>
  <c r="T60" i="6"/>
  <c r="P60" i="6"/>
  <c r="L60" i="6"/>
  <c r="T59" i="6"/>
  <c r="P59" i="6"/>
  <c r="L59" i="6"/>
  <c r="T45" i="6"/>
  <c r="P45" i="6"/>
  <c r="L45" i="6"/>
  <c r="AJ24" i="6"/>
  <c r="AF24" i="6"/>
  <c r="AB24" i="6"/>
  <c r="X24" i="6"/>
  <c r="T24" i="6"/>
  <c r="P24" i="6"/>
  <c r="L24" i="6"/>
  <c r="H24" i="6"/>
  <c r="T18" i="6"/>
  <c r="D18" i="6" s="1"/>
  <c r="T34" i="6"/>
  <c r="P34" i="6"/>
  <c r="L34" i="6"/>
  <c r="T27" i="6"/>
  <c r="P27" i="6"/>
  <c r="L27" i="6"/>
  <c r="T20" i="6"/>
  <c r="P20" i="6"/>
  <c r="L20" i="6"/>
  <c r="H20" i="6"/>
  <c r="T16" i="6"/>
  <c r="P16" i="6"/>
  <c r="L16" i="6"/>
  <c r="H16" i="6"/>
  <c r="P38" i="6"/>
  <c r="D38" i="6" s="1"/>
  <c r="P23" i="6"/>
  <c r="D23" i="6" s="1"/>
  <c r="P28" i="5"/>
  <c r="D28" i="5" s="1"/>
  <c r="P27" i="5"/>
  <c r="D27" i="5" s="1"/>
  <c r="P24" i="5"/>
  <c r="D24" i="5" s="1"/>
  <c r="P12" i="3"/>
  <c r="P27" i="3"/>
  <c r="D27" i="3" s="1"/>
  <c r="H19" i="5"/>
  <c r="L19" i="5"/>
  <c r="P19" i="5"/>
  <c r="P33" i="3"/>
  <c r="P13" i="6"/>
  <c r="D13" i="6" s="1"/>
  <c r="X15" i="6"/>
  <c r="AB15" i="6"/>
  <c r="AF15" i="6"/>
  <c r="AJ15" i="6"/>
  <c r="H51" i="6"/>
  <c r="L51" i="6"/>
  <c r="P51" i="6"/>
  <c r="T51" i="6"/>
  <c r="X51" i="6"/>
  <c r="AB51" i="6"/>
  <c r="AF51" i="6"/>
  <c r="AJ51" i="6"/>
  <c r="T50" i="6"/>
  <c r="D50" i="6" s="1"/>
  <c r="T69" i="6"/>
  <c r="T29" i="6"/>
  <c r="H29" i="6"/>
  <c r="L29" i="6"/>
  <c r="P29" i="6"/>
  <c r="X29" i="6"/>
  <c r="AB29" i="6"/>
  <c r="AF29" i="6"/>
  <c r="AJ29" i="6"/>
  <c r="T28" i="6"/>
  <c r="T70" i="6"/>
  <c r="T26" i="6"/>
  <c r="T14" i="6"/>
  <c r="P57" i="6"/>
  <c r="P58" i="6"/>
  <c r="P15" i="6"/>
  <c r="T57" i="6"/>
  <c r="T58" i="6"/>
  <c r="T15" i="6"/>
  <c r="AZ6" i="5"/>
  <c r="T8" i="6"/>
  <c r="T33" i="6"/>
  <c r="T21" i="6"/>
  <c r="T37" i="6"/>
  <c r="T41" i="6"/>
  <c r="T42" i="6"/>
  <c r="T44" i="6"/>
  <c r="T52" i="6"/>
  <c r="T53" i="6"/>
  <c r="T49" i="6"/>
  <c r="T54" i="6"/>
  <c r="T55" i="6"/>
  <c r="T48" i="6"/>
  <c r="T46" i="6"/>
  <c r="T56" i="6"/>
  <c r="T47" i="6"/>
  <c r="P33" i="6"/>
  <c r="P21" i="6"/>
  <c r="P37" i="6"/>
  <c r="P41" i="6"/>
  <c r="P42" i="6"/>
  <c r="P44" i="6"/>
  <c r="P52" i="6"/>
  <c r="P53" i="6"/>
  <c r="P49" i="6"/>
  <c r="P54" i="6"/>
  <c r="P55" i="6"/>
  <c r="P48" i="6"/>
  <c r="P46" i="6"/>
  <c r="P56" i="6"/>
  <c r="P47" i="6"/>
  <c r="T22" i="6"/>
  <c r="P12" i="6"/>
  <c r="T9" i="6"/>
  <c r="T5" i="6"/>
  <c r="T12" i="6"/>
  <c r="T10" i="6"/>
  <c r="T6" i="6"/>
  <c r="T11" i="6"/>
  <c r="T7" i="6"/>
  <c r="P31" i="3"/>
  <c r="P11" i="3"/>
  <c r="P15" i="3"/>
  <c r="P17" i="5"/>
  <c r="P11" i="5"/>
  <c r="P13" i="5"/>
  <c r="H16" i="5"/>
  <c r="L16" i="5"/>
  <c r="P16" i="5"/>
  <c r="P10" i="5"/>
  <c r="P6" i="5"/>
  <c r="P7" i="5"/>
  <c r="P12" i="5"/>
  <c r="L57" i="6"/>
  <c r="L46" i="6"/>
  <c r="L56" i="6"/>
  <c r="L47" i="6"/>
  <c r="L48" i="6"/>
  <c r="L55" i="6"/>
  <c r="L54" i="6"/>
  <c r="L49" i="6"/>
  <c r="L53" i="6"/>
  <c r="H47" i="6"/>
  <c r="H46" i="6"/>
  <c r="L52" i="6"/>
  <c r="H21" i="6"/>
  <c r="H37" i="6"/>
  <c r="H41" i="6"/>
  <c r="H42" i="6"/>
  <c r="H44" i="6"/>
  <c r="H52" i="6"/>
  <c r="L15" i="6"/>
  <c r="H15" i="6"/>
  <c r="L31" i="3"/>
  <c r="L13" i="5"/>
  <c r="L20" i="5"/>
  <c r="H20" i="5"/>
  <c r="L15" i="3"/>
  <c r="L11" i="3"/>
  <c r="L12" i="3"/>
  <c r="L44" i="6"/>
  <c r="L42" i="6"/>
  <c r="L41" i="6"/>
  <c r="L37" i="6"/>
  <c r="L12" i="6"/>
  <c r="L33" i="6"/>
  <c r="L58" i="6"/>
  <c r="L21" i="6"/>
  <c r="L10" i="6"/>
  <c r="L12" i="5"/>
  <c r="L10" i="5"/>
  <c r="L11" i="5"/>
  <c r="L13" i="3"/>
  <c r="D13" i="3" s="1"/>
  <c r="L7" i="5"/>
  <c r="BR8" i="3"/>
  <c r="P29" i="3"/>
  <c r="L29" i="3"/>
  <c r="H12" i="6"/>
  <c r="H33" i="6"/>
  <c r="H58" i="6"/>
  <c r="H6" i="5"/>
  <c r="H12" i="5"/>
  <c r="H10" i="5"/>
  <c r="H17" i="5"/>
  <c r="H13" i="5"/>
  <c r="H7" i="5"/>
  <c r="H35" i="5"/>
  <c r="D35" i="5" s="1"/>
  <c r="H26" i="5"/>
  <c r="D26" i="5" s="1"/>
  <c r="D36" i="5"/>
  <c r="H29" i="3"/>
  <c r="H7" i="3"/>
  <c r="AN7" i="3"/>
  <c r="D12" i="3" l="1"/>
  <c r="D7" i="5"/>
  <c r="D59" i="6"/>
  <c r="D21" i="6"/>
  <c r="D61" i="6"/>
  <c r="D45" i="6"/>
  <c r="D49" i="6"/>
  <c r="D60" i="6"/>
  <c r="D48" i="6"/>
  <c r="D6" i="5"/>
  <c r="D55" i="6"/>
  <c r="D10" i="6"/>
  <c r="D37" i="6"/>
  <c r="D52" i="6"/>
  <c r="D47" i="6"/>
  <c r="D44" i="6"/>
  <c r="D53" i="6"/>
  <c r="D42" i="6"/>
  <c r="D33" i="6"/>
  <c r="D16" i="6"/>
  <c r="D20" i="6"/>
  <c r="D24" i="6"/>
  <c r="D58" i="6"/>
  <c r="D41" i="6"/>
  <c r="D54" i="6"/>
  <c r="D51" i="6"/>
  <c r="D34" i="6"/>
  <c r="D12" i="6"/>
  <c r="D15" i="6"/>
  <c r="D46" i="6"/>
  <c r="D56" i="6"/>
  <c r="D29" i="6"/>
  <c r="D57" i="6"/>
  <c r="D27" i="6"/>
  <c r="D15" i="5"/>
  <c r="D33" i="3"/>
  <c r="D11" i="3"/>
  <c r="D31" i="3"/>
  <c r="D29" i="3"/>
  <c r="D15" i="3"/>
  <c r="D19" i="5"/>
  <c r="D17" i="5"/>
  <c r="D11" i="5"/>
  <c r="D13" i="5"/>
  <c r="D20" i="5"/>
  <c r="D16" i="5"/>
  <c r="D10" i="5"/>
  <c r="D12" i="5"/>
  <c r="AY5" i="3" l="1"/>
  <c r="L18" i="3"/>
  <c r="AV37" i="5"/>
  <c r="CA5" i="3"/>
  <c r="CA45" i="3"/>
  <c r="CA25" i="3"/>
  <c r="CA40" i="3"/>
  <c r="CA49" i="3"/>
  <c r="CA44" i="3"/>
  <c r="CA43" i="3"/>
  <c r="CA38" i="3"/>
  <c r="CA34" i="3"/>
  <c r="CA18" i="3"/>
  <c r="CA35" i="3"/>
  <c r="CA48" i="3"/>
  <c r="CA19" i="3"/>
  <c r="CA17" i="3"/>
  <c r="CA47" i="3"/>
  <c r="CA46" i="3"/>
  <c r="CA22" i="3"/>
  <c r="CA6" i="3"/>
  <c r="CA39" i="3"/>
  <c r="CA37" i="3"/>
  <c r="CA9" i="3"/>
  <c r="CA28" i="3"/>
  <c r="CA36" i="3"/>
  <c r="CA16" i="3"/>
  <c r="CA10" i="3"/>
  <c r="CA8" i="3"/>
  <c r="CA21" i="3"/>
  <c r="CA7" i="3"/>
  <c r="BX5" i="3"/>
  <c r="BX45" i="3"/>
  <c r="BX25" i="3"/>
  <c r="BX40" i="3"/>
  <c r="BX49" i="3"/>
  <c r="BX44" i="3"/>
  <c r="BX43" i="3"/>
  <c r="BX38" i="3"/>
  <c r="BX34" i="3"/>
  <c r="BX18" i="3"/>
  <c r="BX35" i="3"/>
  <c r="BX48" i="3"/>
  <c r="BX19" i="3"/>
  <c r="BX17" i="3"/>
  <c r="BX47" i="3"/>
  <c r="BX46" i="3"/>
  <c r="BX22" i="3"/>
  <c r="BX6" i="3"/>
  <c r="BX39" i="3"/>
  <c r="BX37" i="3"/>
  <c r="BX9" i="3"/>
  <c r="BX28" i="3"/>
  <c r="BX36" i="3"/>
  <c r="BX16" i="3"/>
  <c r="BX10" i="3"/>
  <c r="BX8" i="3"/>
  <c r="BX21" i="3"/>
  <c r="BX7" i="3"/>
  <c r="BU5" i="3"/>
  <c r="BU45" i="3"/>
  <c r="BU25" i="3"/>
  <c r="BU40" i="3"/>
  <c r="BU49" i="3"/>
  <c r="BU44" i="3"/>
  <c r="BU43" i="3"/>
  <c r="BU38" i="3"/>
  <c r="BU34" i="3"/>
  <c r="BU18" i="3"/>
  <c r="BU35" i="3"/>
  <c r="BU48" i="3"/>
  <c r="BU19" i="3"/>
  <c r="BU17" i="3"/>
  <c r="BU47" i="3"/>
  <c r="BU46" i="3"/>
  <c r="BU22" i="3"/>
  <c r="BU6" i="3"/>
  <c r="BU39" i="3"/>
  <c r="BU37" i="3"/>
  <c r="BU9" i="3"/>
  <c r="BU28" i="3"/>
  <c r="BU36" i="3"/>
  <c r="BU16" i="3"/>
  <c r="BU10" i="3"/>
  <c r="BU8" i="3"/>
  <c r="BU21" i="3"/>
  <c r="BU7" i="3"/>
  <c r="BR5" i="3"/>
  <c r="BR45" i="3"/>
  <c r="BR25" i="3"/>
  <c r="BR40" i="3"/>
  <c r="BR49" i="3"/>
  <c r="BR44" i="3"/>
  <c r="BR43" i="3"/>
  <c r="BR38" i="3"/>
  <c r="BR34" i="3"/>
  <c r="BR18" i="3"/>
  <c r="BR35" i="3"/>
  <c r="BR48" i="3"/>
  <c r="BR19" i="3"/>
  <c r="BR17" i="3"/>
  <c r="BR47" i="3"/>
  <c r="BR46" i="3"/>
  <c r="BR22" i="3"/>
  <c r="BR6" i="3"/>
  <c r="BR39" i="3"/>
  <c r="BR37" i="3"/>
  <c r="BR9" i="3"/>
  <c r="BR28" i="3"/>
  <c r="BR36" i="3"/>
  <c r="BR16" i="3"/>
  <c r="BR10" i="3"/>
  <c r="BR21" i="3"/>
  <c r="BR7" i="3"/>
  <c r="BN5" i="3"/>
  <c r="BN45" i="3"/>
  <c r="BN25" i="3"/>
  <c r="BN40" i="3"/>
  <c r="BN49" i="3"/>
  <c r="BN44" i="3"/>
  <c r="BN43" i="3"/>
  <c r="BN38" i="3"/>
  <c r="BN34" i="3"/>
  <c r="BN18" i="3"/>
  <c r="BN35" i="3"/>
  <c r="BN48" i="3"/>
  <c r="BN19" i="3"/>
  <c r="BN17" i="3"/>
  <c r="BN47" i="3"/>
  <c r="BN46" i="3"/>
  <c r="BN22" i="3"/>
  <c r="BN6" i="3"/>
  <c r="BN39" i="3"/>
  <c r="BN37" i="3"/>
  <c r="BN9" i="3"/>
  <c r="BN28" i="3"/>
  <c r="BN36" i="3"/>
  <c r="BN16" i="3"/>
  <c r="BN10" i="3"/>
  <c r="BN8" i="3"/>
  <c r="BN21" i="3"/>
  <c r="BN7" i="3"/>
  <c r="BK5" i="3"/>
  <c r="BK45" i="3"/>
  <c r="BK25" i="3"/>
  <c r="BK40" i="3"/>
  <c r="BK49" i="3"/>
  <c r="BK44" i="3"/>
  <c r="BK43" i="3"/>
  <c r="BK38" i="3"/>
  <c r="BK34" i="3"/>
  <c r="BK18" i="3"/>
  <c r="BK35" i="3"/>
  <c r="BK48" i="3"/>
  <c r="BK19" i="3"/>
  <c r="BK17" i="3"/>
  <c r="BK47" i="3"/>
  <c r="BK46" i="3"/>
  <c r="BK22" i="3"/>
  <c r="BK6" i="3"/>
  <c r="BK39" i="3"/>
  <c r="BK37" i="3"/>
  <c r="BK9" i="3"/>
  <c r="BK28" i="3"/>
  <c r="BK36" i="3"/>
  <c r="BK16" i="3"/>
  <c r="BK10" i="3"/>
  <c r="BK8" i="3"/>
  <c r="BK21" i="3"/>
  <c r="BK7" i="3"/>
  <c r="BH5" i="3"/>
  <c r="BH45" i="3"/>
  <c r="BH25" i="3"/>
  <c r="BH40" i="3"/>
  <c r="BH49" i="3"/>
  <c r="BH44" i="3"/>
  <c r="BH43" i="3"/>
  <c r="BH38" i="3"/>
  <c r="BH34" i="3"/>
  <c r="BH18" i="3"/>
  <c r="BH35" i="3"/>
  <c r="BH48" i="3"/>
  <c r="BH19" i="3"/>
  <c r="BH17" i="3"/>
  <c r="BH47" i="3"/>
  <c r="BH46" i="3"/>
  <c r="BH22" i="3"/>
  <c r="BH6" i="3"/>
  <c r="BH39" i="3"/>
  <c r="BH37" i="3"/>
  <c r="BH9" i="3"/>
  <c r="BH28" i="3"/>
  <c r="BH36" i="3"/>
  <c r="BH16" i="3"/>
  <c r="BH10" i="3"/>
  <c r="BH8" i="3"/>
  <c r="BH21" i="3"/>
  <c r="BH7" i="3"/>
  <c r="BE5" i="3"/>
  <c r="BE45" i="3"/>
  <c r="BE25" i="3"/>
  <c r="BE40" i="3"/>
  <c r="BE49" i="3"/>
  <c r="BE44" i="3"/>
  <c r="BE43" i="3"/>
  <c r="BE38" i="3"/>
  <c r="BE34" i="3"/>
  <c r="BE18" i="3"/>
  <c r="BE35" i="3"/>
  <c r="BE48" i="3"/>
  <c r="BE19" i="3"/>
  <c r="BE17" i="3"/>
  <c r="BE47" i="3"/>
  <c r="BE46" i="3"/>
  <c r="BE22" i="3"/>
  <c r="BE6" i="3"/>
  <c r="BE39" i="3"/>
  <c r="BE37" i="3"/>
  <c r="BE9" i="3"/>
  <c r="BE28" i="3"/>
  <c r="BE36" i="3"/>
  <c r="BE16" i="3"/>
  <c r="BE10" i="3"/>
  <c r="BE8" i="3"/>
  <c r="BE21" i="3"/>
  <c r="BE7" i="3"/>
  <c r="BB5" i="3"/>
  <c r="BB45" i="3"/>
  <c r="BB25" i="3"/>
  <c r="BB40" i="3"/>
  <c r="BB49" i="3"/>
  <c r="BB44" i="3"/>
  <c r="BB43" i="3"/>
  <c r="BB38" i="3"/>
  <c r="BB34" i="3"/>
  <c r="BB18" i="3"/>
  <c r="BB35" i="3"/>
  <c r="BB48" i="3"/>
  <c r="BB19" i="3"/>
  <c r="BB17" i="3"/>
  <c r="BB47" i="3"/>
  <c r="BB46" i="3"/>
  <c r="BB22" i="3"/>
  <c r="BB6" i="3"/>
  <c r="BB39" i="3"/>
  <c r="BB37" i="3"/>
  <c r="BB9" i="3"/>
  <c r="BB28" i="3"/>
  <c r="BB36" i="3"/>
  <c r="BB16" i="3"/>
  <c r="BB10" i="3"/>
  <c r="BB8" i="3"/>
  <c r="BB21" i="3"/>
  <c r="BB7" i="3"/>
  <c r="AY45" i="3"/>
  <c r="AY25" i="3"/>
  <c r="AY40" i="3"/>
  <c r="AY49" i="3"/>
  <c r="AY44" i="3"/>
  <c r="AY43" i="3"/>
  <c r="AY38" i="3"/>
  <c r="AY34" i="3"/>
  <c r="AY18" i="3"/>
  <c r="AY35" i="3"/>
  <c r="AY48" i="3"/>
  <c r="AY19" i="3"/>
  <c r="AY17" i="3"/>
  <c r="AY47" i="3"/>
  <c r="AY46" i="3"/>
  <c r="AY22" i="3"/>
  <c r="AY6" i="3"/>
  <c r="AY39" i="3"/>
  <c r="AY37" i="3"/>
  <c r="AY9" i="3"/>
  <c r="AY28" i="3"/>
  <c r="AY36" i="3"/>
  <c r="AY16" i="3"/>
  <c r="AY10" i="3"/>
  <c r="AY8" i="3"/>
  <c r="AY21" i="3"/>
  <c r="AY7" i="3"/>
  <c r="AV5" i="3" l="1"/>
  <c r="AV45" i="3"/>
  <c r="AV25" i="3"/>
  <c r="AV40" i="3"/>
  <c r="AV49" i="3"/>
  <c r="AV44" i="3"/>
  <c r="AV43" i="3"/>
  <c r="AV38" i="3"/>
  <c r="AV34" i="3"/>
  <c r="AV18" i="3"/>
  <c r="AV35" i="3"/>
  <c r="AV48" i="3"/>
  <c r="AV19" i="3"/>
  <c r="AV17" i="3"/>
  <c r="AV47" i="3"/>
  <c r="AV46" i="3"/>
  <c r="AV22" i="3"/>
  <c r="AV6" i="3"/>
  <c r="AV39" i="3"/>
  <c r="AV37" i="3"/>
  <c r="AV9" i="3"/>
  <c r="AV28" i="3"/>
  <c r="AV36" i="3"/>
  <c r="AV16" i="3"/>
  <c r="AV10" i="3"/>
  <c r="AV8" i="3"/>
  <c r="AV21" i="3"/>
  <c r="AV7" i="3"/>
  <c r="AV56" i="5"/>
  <c r="AV49" i="5"/>
  <c r="AV61" i="5"/>
  <c r="AV9" i="5"/>
  <c r="AV44" i="5"/>
  <c r="AV60" i="5"/>
  <c r="AV57" i="5"/>
  <c r="AV59" i="5"/>
  <c r="AV51" i="5"/>
  <c r="AV50" i="5"/>
  <c r="AV58" i="5"/>
  <c r="AV42" i="5"/>
  <c r="AV55" i="5"/>
  <c r="AV22" i="5"/>
  <c r="AV48" i="5"/>
  <c r="AV54" i="5"/>
  <c r="AV29" i="5"/>
  <c r="AV45" i="5"/>
  <c r="AV39" i="5"/>
  <c r="AV5" i="5"/>
  <c r="AV38" i="5"/>
  <c r="AV52" i="5"/>
  <c r="AV53" i="5"/>
  <c r="AV41" i="5"/>
  <c r="AV47" i="5"/>
  <c r="AV46" i="5"/>
  <c r="AV43" i="5"/>
  <c r="AV8" i="5"/>
  <c r="AR37" i="5"/>
  <c r="AR56" i="5"/>
  <c r="AR49" i="5"/>
  <c r="AR61" i="5"/>
  <c r="AR9" i="5"/>
  <c r="AR44" i="5"/>
  <c r="AR60" i="5"/>
  <c r="AR57" i="5"/>
  <c r="AR59" i="5"/>
  <c r="AR51" i="5"/>
  <c r="AR50" i="5"/>
  <c r="AR58" i="5"/>
  <c r="AR42" i="5"/>
  <c r="AR55" i="5"/>
  <c r="AR22" i="5"/>
  <c r="AR48" i="5"/>
  <c r="AR54" i="5"/>
  <c r="AR29" i="5"/>
  <c r="AR45" i="5"/>
  <c r="AR39" i="5"/>
  <c r="AR5" i="5"/>
  <c r="AR38" i="5"/>
  <c r="AR52" i="5"/>
  <c r="AR53" i="5"/>
  <c r="AR41" i="5"/>
  <c r="AR47" i="5"/>
  <c r="AR46" i="5"/>
  <c r="AR43" i="5"/>
  <c r="AR8" i="5"/>
  <c r="AR45" i="3"/>
  <c r="AR25" i="3"/>
  <c r="AR40" i="3"/>
  <c r="AR49" i="3"/>
  <c r="AR44" i="3"/>
  <c r="AR43" i="3"/>
  <c r="AR38" i="3"/>
  <c r="AR34" i="3"/>
  <c r="AR18" i="3"/>
  <c r="AR35" i="3"/>
  <c r="AR48" i="3"/>
  <c r="AR19" i="3"/>
  <c r="AR17" i="3"/>
  <c r="AR47" i="3"/>
  <c r="AR46" i="3"/>
  <c r="AR22" i="3"/>
  <c r="AR6" i="3"/>
  <c r="AR39" i="3"/>
  <c r="AR37" i="3"/>
  <c r="AR9" i="3"/>
  <c r="AR28" i="3"/>
  <c r="AR36" i="3"/>
  <c r="AR16" i="3"/>
  <c r="AR10" i="3"/>
  <c r="AR8" i="3"/>
  <c r="AR21" i="3"/>
  <c r="AR7" i="3"/>
  <c r="AJ5" i="3"/>
  <c r="AJ45" i="3"/>
  <c r="AJ25" i="3"/>
  <c r="AJ40" i="3"/>
  <c r="AJ49" i="3"/>
  <c r="AJ44" i="3"/>
  <c r="AJ43" i="3"/>
  <c r="AJ38" i="3"/>
  <c r="AJ34" i="3"/>
  <c r="AJ18" i="3"/>
  <c r="AJ35" i="3"/>
  <c r="AJ48" i="3"/>
  <c r="AJ19" i="3"/>
  <c r="AJ17" i="3"/>
  <c r="AJ47" i="3"/>
  <c r="AJ46" i="3"/>
  <c r="AJ22" i="3"/>
  <c r="AJ6" i="3"/>
  <c r="AJ39" i="3"/>
  <c r="AJ37" i="3"/>
  <c r="AJ9" i="3"/>
  <c r="AJ28" i="3"/>
  <c r="AJ36" i="3"/>
  <c r="AJ16" i="3"/>
  <c r="AJ10" i="3"/>
  <c r="AJ8" i="3"/>
  <c r="AJ7" i="3"/>
  <c r="AJ21" i="3"/>
  <c r="AF5" i="3"/>
  <c r="AF45" i="3"/>
  <c r="AF25" i="3"/>
  <c r="AF40" i="3"/>
  <c r="AF49" i="3"/>
  <c r="AF44" i="3"/>
  <c r="AF43" i="3"/>
  <c r="AF38" i="3"/>
  <c r="AF34" i="3"/>
  <c r="AF18" i="3"/>
  <c r="AF35" i="3"/>
  <c r="AF48" i="3"/>
  <c r="AF19" i="3"/>
  <c r="AF17" i="3"/>
  <c r="AF47" i="3"/>
  <c r="AF46" i="3"/>
  <c r="AF22" i="3"/>
  <c r="AF6" i="3"/>
  <c r="AF39" i="3"/>
  <c r="AF37" i="3"/>
  <c r="AF9" i="3"/>
  <c r="AF28" i="3"/>
  <c r="AF36" i="3"/>
  <c r="AF16" i="3"/>
  <c r="AF10" i="3"/>
  <c r="AF8" i="3"/>
  <c r="AF7" i="3"/>
  <c r="AN37" i="5"/>
  <c r="AN56" i="5"/>
  <c r="AN49" i="5"/>
  <c r="AN61" i="5"/>
  <c r="AN9" i="5"/>
  <c r="AN44" i="5"/>
  <c r="AN60" i="5"/>
  <c r="AN57" i="5"/>
  <c r="AN59" i="5"/>
  <c r="AN51" i="5"/>
  <c r="AN50" i="5"/>
  <c r="AN58" i="5"/>
  <c r="AN42" i="5"/>
  <c r="AN55" i="5"/>
  <c r="AN22" i="5"/>
  <c r="AN48" i="5"/>
  <c r="AN54" i="5"/>
  <c r="AN29" i="5"/>
  <c r="AN45" i="5"/>
  <c r="AN39" i="5"/>
  <c r="AN5" i="5"/>
  <c r="AN38" i="5"/>
  <c r="AN52" i="5"/>
  <c r="AN53" i="5"/>
  <c r="AN41" i="5"/>
  <c r="AN47" i="5"/>
  <c r="AN46" i="5"/>
  <c r="AN43" i="5"/>
  <c r="AN8" i="5"/>
  <c r="AJ37" i="5"/>
  <c r="AJ56" i="5"/>
  <c r="AJ49" i="5"/>
  <c r="AJ61" i="5"/>
  <c r="AJ9" i="5"/>
  <c r="AJ44" i="5"/>
  <c r="AJ60" i="5"/>
  <c r="AJ57" i="5"/>
  <c r="AJ59" i="5"/>
  <c r="AJ51" i="5"/>
  <c r="AJ50" i="5"/>
  <c r="AJ58" i="5"/>
  <c r="AJ42" i="5"/>
  <c r="AJ55" i="5"/>
  <c r="AJ22" i="5"/>
  <c r="AJ48" i="5"/>
  <c r="AJ54" i="5"/>
  <c r="AJ29" i="5"/>
  <c r="AJ45" i="5"/>
  <c r="AJ39" i="5"/>
  <c r="AJ5" i="5"/>
  <c r="AJ38" i="5"/>
  <c r="AJ52" i="5"/>
  <c r="AJ53" i="5"/>
  <c r="AJ41" i="5"/>
  <c r="AJ47" i="5"/>
  <c r="AJ46" i="5"/>
  <c r="AJ43" i="5"/>
  <c r="AJ40" i="5"/>
  <c r="AJ107" i="6"/>
  <c r="AJ84" i="6"/>
  <c r="AJ95" i="6"/>
  <c r="AJ85" i="6"/>
  <c r="AJ83" i="6"/>
  <c r="AJ35" i="6"/>
  <c r="AJ25" i="6"/>
  <c r="AJ39" i="6"/>
  <c r="AJ101" i="6"/>
  <c r="AJ99" i="6"/>
  <c r="AJ96" i="6"/>
  <c r="AJ94" i="6"/>
  <c r="AJ19" i="6"/>
  <c r="AJ106" i="6"/>
  <c r="AJ90" i="6"/>
  <c r="AJ89" i="6"/>
  <c r="AJ105" i="6"/>
  <c r="AJ72" i="6"/>
  <c r="AJ97" i="6"/>
  <c r="AJ88" i="6"/>
  <c r="AJ86" i="6"/>
  <c r="AJ92" i="6"/>
  <c r="AJ91" i="6"/>
  <c r="AJ8" i="6"/>
  <c r="AJ104" i="6"/>
  <c r="AJ82" i="6"/>
  <c r="AJ81" i="6"/>
  <c r="AJ22" i="6"/>
  <c r="AJ11" i="6"/>
  <c r="AJ68" i="6"/>
  <c r="AJ69" i="6"/>
  <c r="AJ7" i="6"/>
  <c r="AJ65" i="6"/>
  <c r="AJ103" i="6"/>
  <c r="AJ75" i="6"/>
  <c r="AJ14" i="6"/>
  <c r="AJ26" i="6"/>
  <c r="AJ66" i="6"/>
  <c r="AJ78" i="6"/>
  <c r="AJ28" i="6"/>
  <c r="AJ9" i="6"/>
  <c r="AJ100" i="6"/>
  <c r="AJ98" i="6"/>
  <c r="AJ70" i="6"/>
  <c r="AJ17" i="6"/>
  <c r="AJ77" i="6"/>
  <c r="AJ74" i="6"/>
  <c r="AJ71" i="6"/>
  <c r="AJ5" i="6"/>
  <c r="AJ6" i="6"/>
  <c r="AF37" i="5"/>
  <c r="AF56" i="5"/>
  <c r="AF49" i="5"/>
  <c r="AF61" i="5"/>
  <c r="AF9" i="5"/>
  <c r="AF44" i="5"/>
  <c r="AF60" i="5"/>
  <c r="AF57" i="5"/>
  <c r="AF59" i="5"/>
  <c r="AF51" i="5"/>
  <c r="AF50" i="5"/>
  <c r="AF58" i="5"/>
  <c r="AF42" i="5"/>
  <c r="AF55" i="5"/>
  <c r="AF22" i="5"/>
  <c r="AF48" i="5"/>
  <c r="AF54" i="5"/>
  <c r="AF29" i="5"/>
  <c r="AF45" i="5"/>
  <c r="AF39" i="5"/>
  <c r="AF5" i="5"/>
  <c r="AF38" i="5"/>
  <c r="AF52" i="5"/>
  <c r="AF53" i="5"/>
  <c r="AF41" i="5"/>
  <c r="AF47" i="5"/>
  <c r="AF46" i="5"/>
  <c r="AF43" i="5"/>
  <c r="AF40" i="5"/>
  <c r="AB5" i="3"/>
  <c r="AB45" i="3"/>
  <c r="AB25" i="3"/>
  <c r="AB40" i="3"/>
  <c r="AB49" i="3"/>
  <c r="AB44" i="3"/>
  <c r="AB43" i="3"/>
  <c r="AB38" i="3"/>
  <c r="AB34" i="3"/>
  <c r="AB18" i="3"/>
  <c r="AB35" i="3"/>
  <c r="AB48" i="3"/>
  <c r="AB19" i="3"/>
  <c r="AB17" i="3"/>
  <c r="AB47" i="3"/>
  <c r="AB46" i="3"/>
  <c r="AB22" i="3"/>
  <c r="AB6" i="3"/>
  <c r="AB39" i="3"/>
  <c r="AB37" i="3"/>
  <c r="AB9" i="3"/>
  <c r="AB28" i="3"/>
  <c r="AB36" i="3"/>
  <c r="AB16" i="3"/>
  <c r="AB10" i="3"/>
  <c r="AB8" i="3"/>
  <c r="AB7" i="3"/>
  <c r="H5" i="3"/>
  <c r="L5" i="3"/>
  <c r="P5" i="3"/>
  <c r="T5" i="3"/>
  <c r="H45" i="3"/>
  <c r="L45" i="3"/>
  <c r="P45" i="3"/>
  <c r="T45" i="3"/>
  <c r="H25" i="3"/>
  <c r="L25" i="3"/>
  <c r="P25" i="3"/>
  <c r="T25" i="3"/>
  <c r="H37" i="5"/>
  <c r="L37" i="5"/>
  <c r="P37" i="5"/>
  <c r="T37" i="5"/>
  <c r="X37" i="5"/>
  <c r="AB37" i="5"/>
  <c r="H56" i="5"/>
  <c r="L56" i="5"/>
  <c r="P56" i="5"/>
  <c r="T56" i="5"/>
  <c r="X56" i="5"/>
  <c r="AB56" i="5"/>
  <c r="H49" i="5"/>
  <c r="L49" i="5"/>
  <c r="P49" i="5"/>
  <c r="T49" i="5"/>
  <c r="X49" i="5"/>
  <c r="AB49" i="5"/>
  <c r="P44" i="5"/>
  <c r="H107" i="6"/>
  <c r="L107" i="6"/>
  <c r="P107" i="6"/>
  <c r="X107" i="6"/>
  <c r="AB107" i="6"/>
  <c r="AF107" i="6"/>
  <c r="H84" i="6"/>
  <c r="L84" i="6"/>
  <c r="P84" i="6"/>
  <c r="X84" i="6"/>
  <c r="AB84" i="6"/>
  <c r="AF84" i="6"/>
  <c r="H95" i="6"/>
  <c r="L95" i="6"/>
  <c r="P95" i="6"/>
  <c r="X95" i="6"/>
  <c r="AB95" i="6"/>
  <c r="AF95" i="6"/>
  <c r="H85" i="6"/>
  <c r="L85" i="6"/>
  <c r="P85" i="6"/>
  <c r="X85" i="6"/>
  <c r="AB85" i="6"/>
  <c r="AF85" i="6"/>
  <c r="X25" i="3"/>
  <c r="H35" i="6"/>
  <c r="L35" i="6"/>
  <c r="P35" i="6"/>
  <c r="X35" i="6"/>
  <c r="AB35" i="6"/>
  <c r="AF35" i="6"/>
  <c r="X25" i="6"/>
  <c r="H25" i="6"/>
  <c r="L25" i="6"/>
  <c r="P25" i="6"/>
  <c r="AB25" i="6"/>
  <c r="AF25" i="6"/>
  <c r="K7" i="4"/>
  <c r="K6" i="4"/>
  <c r="K4" i="4"/>
  <c r="AF83" i="6"/>
  <c r="AF39" i="6"/>
  <c r="AF101" i="6"/>
  <c r="AF99" i="6"/>
  <c r="AF96" i="6"/>
  <c r="AF94" i="6"/>
  <c r="AF19" i="6"/>
  <c r="AF106" i="6"/>
  <c r="AF90" i="6"/>
  <c r="AF89" i="6"/>
  <c r="AF105" i="6"/>
  <c r="AF72" i="6"/>
  <c r="AF97" i="6"/>
  <c r="AF88" i="6"/>
  <c r="AF86" i="6"/>
  <c r="AF92" i="6"/>
  <c r="AF91" i="6"/>
  <c r="AF8" i="6"/>
  <c r="AF104" i="6"/>
  <c r="AF82" i="6"/>
  <c r="AF81" i="6"/>
  <c r="AF22" i="6"/>
  <c r="AF11" i="6"/>
  <c r="AF68" i="6"/>
  <c r="AF69" i="6"/>
  <c r="AF7" i="6"/>
  <c r="AF65" i="6"/>
  <c r="AF103" i="6"/>
  <c r="AF75" i="6"/>
  <c r="AF14" i="6"/>
  <c r="AF26" i="6"/>
  <c r="AF66" i="6"/>
  <c r="AF78" i="6"/>
  <c r="AF28" i="6"/>
  <c r="AF9" i="6"/>
  <c r="AF100" i="6"/>
  <c r="AF98" i="6"/>
  <c r="AF70" i="6"/>
  <c r="AF17" i="6"/>
  <c r="AF77" i="6"/>
  <c r="AF74" i="6"/>
  <c r="AF71" i="6"/>
  <c r="AF67" i="6"/>
  <c r="AF5" i="6"/>
  <c r="X5" i="3"/>
  <c r="X45" i="3"/>
  <c r="X40" i="3"/>
  <c r="X49" i="3"/>
  <c r="X44" i="3"/>
  <c r="X43" i="3"/>
  <c r="X38" i="3"/>
  <c r="X34" i="3"/>
  <c r="X18" i="3"/>
  <c r="X35" i="3"/>
  <c r="X48" i="3"/>
  <c r="X19" i="3"/>
  <c r="X17" i="3"/>
  <c r="X47" i="3"/>
  <c r="X46" i="3"/>
  <c r="X22" i="3"/>
  <c r="X6" i="3"/>
  <c r="X39" i="3"/>
  <c r="X37" i="3"/>
  <c r="X9" i="3"/>
  <c r="X28" i="3"/>
  <c r="X36" i="3"/>
  <c r="X16" i="3"/>
  <c r="X10" i="3"/>
  <c r="X8" i="3"/>
  <c r="X7" i="3"/>
  <c r="AB61" i="5"/>
  <c r="AB9" i="5"/>
  <c r="AB44" i="5"/>
  <c r="AB60" i="5"/>
  <c r="AB57" i="5"/>
  <c r="AB59" i="5"/>
  <c r="AB51" i="5"/>
  <c r="AB50" i="5"/>
  <c r="AB58" i="5"/>
  <c r="AB42" i="5"/>
  <c r="AB55" i="5"/>
  <c r="AB22" i="5"/>
  <c r="AB48" i="5"/>
  <c r="AB54" i="5"/>
  <c r="AB29" i="5"/>
  <c r="AB45" i="5"/>
  <c r="AB39" i="5"/>
  <c r="AB5" i="5"/>
  <c r="AB38" i="5"/>
  <c r="AB52" i="5"/>
  <c r="AB53" i="5"/>
  <c r="AB41" i="5"/>
  <c r="AB47" i="5"/>
  <c r="AB46" i="5"/>
  <c r="AB43" i="5"/>
  <c r="AB8" i="5"/>
  <c r="AB40" i="5"/>
  <c r="H39" i="6"/>
  <c r="L39" i="6"/>
  <c r="P39" i="6"/>
  <c r="X39" i="6"/>
  <c r="AB39" i="6"/>
  <c r="H101" i="6"/>
  <c r="L101" i="6"/>
  <c r="P101" i="6"/>
  <c r="X101" i="6"/>
  <c r="AB101" i="6"/>
  <c r="H99" i="6"/>
  <c r="L99" i="6"/>
  <c r="P99" i="6"/>
  <c r="X99" i="6"/>
  <c r="AB99" i="6"/>
  <c r="H96" i="6"/>
  <c r="L96" i="6"/>
  <c r="P96" i="6"/>
  <c r="X96" i="6"/>
  <c r="AB96" i="6"/>
  <c r="H94" i="6"/>
  <c r="L94" i="6"/>
  <c r="P94" i="6"/>
  <c r="X94" i="6"/>
  <c r="AB94" i="6"/>
  <c r="H19" i="6"/>
  <c r="L19" i="6"/>
  <c r="P19" i="6"/>
  <c r="X19" i="6"/>
  <c r="AB19" i="6"/>
  <c r="G7" i="4"/>
  <c r="G6" i="4"/>
  <c r="G5" i="4"/>
  <c r="H49" i="3"/>
  <c r="L49" i="3"/>
  <c r="P49" i="3"/>
  <c r="T49" i="3"/>
  <c r="H44" i="3"/>
  <c r="L44" i="3"/>
  <c r="P44" i="3"/>
  <c r="T44" i="3"/>
  <c r="AB106" i="6"/>
  <c r="H106" i="6"/>
  <c r="L106" i="6"/>
  <c r="P106" i="6"/>
  <c r="X106" i="6"/>
  <c r="H90" i="6"/>
  <c r="L90" i="6"/>
  <c r="P90" i="6"/>
  <c r="X90" i="6"/>
  <c r="AB90" i="6"/>
  <c r="X61" i="5"/>
  <c r="H61" i="5"/>
  <c r="L61" i="5"/>
  <c r="P61" i="5"/>
  <c r="T61" i="5"/>
  <c r="H9" i="5"/>
  <c r="L9" i="5"/>
  <c r="P9" i="5"/>
  <c r="T9" i="5"/>
  <c r="X9" i="5"/>
  <c r="H44" i="5"/>
  <c r="L44" i="5"/>
  <c r="T44" i="5"/>
  <c r="X44" i="5"/>
  <c r="H60" i="5"/>
  <c r="L60" i="5"/>
  <c r="P60" i="5"/>
  <c r="T60" i="5"/>
  <c r="X60" i="5"/>
  <c r="H57" i="5"/>
  <c r="L57" i="5"/>
  <c r="P57" i="5"/>
  <c r="T57" i="5"/>
  <c r="X57" i="5"/>
  <c r="H59" i="5"/>
  <c r="L59" i="5"/>
  <c r="P59" i="5"/>
  <c r="T59" i="5"/>
  <c r="X59" i="5"/>
  <c r="H51" i="5"/>
  <c r="L51" i="5"/>
  <c r="P51" i="5"/>
  <c r="T51" i="5"/>
  <c r="X51" i="5"/>
  <c r="AB89" i="6"/>
  <c r="P89" i="6"/>
  <c r="H89" i="6"/>
  <c r="L89" i="6"/>
  <c r="X89" i="6"/>
  <c r="X50" i="5"/>
  <c r="X58" i="5"/>
  <c r="X42" i="5"/>
  <c r="X55" i="5"/>
  <c r="X22" i="5"/>
  <c r="X48" i="5"/>
  <c r="X54" i="5"/>
  <c r="X29" i="5"/>
  <c r="X45" i="5"/>
  <c r="X39" i="5"/>
  <c r="X5" i="5"/>
  <c r="X38" i="5"/>
  <c r="X52" i="5"/>
  <c r="X53" i="5"/>
  <c r="X41" i="5"/>
  <c r="X47" i="5"/>
  <c r="X46" i="5"/>
  <c r="X43" i="5"/>
  <c r="X40" i="5"/>
  <c r="AB83" i="6"/>
  <c r="AB105" i="6"/>
  <c r="AB72" i="6"/>
  <c r="AB97" i="6"/>
  <c r="AB88" i="6"/>
  <c r="AB86" i="6"/>
  <c r="AB92" i="6"/>
  <c r="AB91" i="6"/>
  <c r="AB8" i="6"/>
  <c r="AB104" i="6"/>
  <c r="AB82" i="6"/>
  <c r="AB81" i="6"/>
  <c r="AB22" i="6"/>
  <c r="AB11" i="6"/>
  <c r="AB68" i="6"/>
  <c r="AB69" i="6"/>
  <c r="AB7" i="6"/>
  <c r="AB65" i="6"/>
  <c r="AB103" i="6"/>
  <c r="AB75" i="6"/>
  <c r="AB14" i="6"/>
  <c r="AB26" i="6"/>
  <c r="AB66" i="6"/>
  <c r="AB78" i="6"/>
  <c r="AB28" i="6"/>
  <c r="AB9" i="6"/>
  <c r="AB100" i="6"/>
  <c r="AB98" i="6"/>
  <c r="AB70" i="6"/>
  <c r="AB17" i="6"/>
  <c r="AB77" i="6"/>
  <c r="AB74" i="6"/>
  <c r="AB71" i="6"/>
  <c r="AB67" i="6"/>
  <c r="AB5" i="6"/>
  <c r="T40" i="3"/>
  <c r="T43" i="3"/>
  <c r="T38" i="3"/>
  <c r="T34" i="3"/>
  <c r="T18" i="3"/>
  <c r="T35" i="3"/>
  <c r="T48" i="3"/>
  <c r="T19" i="3"/>
  <c r="T17" i="3"/>
  <c r="T47" i="3"/>
  <c r="T46" i="3"/>
  <c r="T22" i="3"/>
  <c r="T6" i="3"/>
  <c r="T39" i="3"/>
  <c r="T37" i="3"/>
  <c r="T28" i="3"/>
  <c r="T36" i="3"/>
  <c r="T16" i="3"/>
  <c r="T10" i="3"/>
  <c r="T8" i="3"/>
  <c r="T7" i="3"/>
  <c r="H105" i="6"/>
  <c r="L105" i="6"/>
  <c r="P105" i="6"/>
  <c r="X105" i="6"/>
  <c r="T50" i="5"/>
  <c r="T58" i="5"/>
  <c r="T42" i="5"/>
  <c r="T55" i="5"/>
  <c r="T22" i="5"/>
  <c r="T48" i="5"/>
  <c r="T54" i="5"/>
  <c r="T29" i="5"/>
  <c r="T45" i="5"/>
  <c r="T39" i="5"/>
  <c r="T5" i="5"/>
  <c r="T38" i="5"/>
  <c r="T52" i="5"/>
  <c r="T53" i="5"/>
  <c r="T41" i="5"/>
  <c r="T47" i="5"/>
  <c r="T46" i="5"/>
  <c r="T43" i="5"/>
  <c r="T8" i="5"/>
  <c r="T40" i="5"/>
  <c r="X83" i="6"/>
  <c r="X72" i="6"/>
  <c r="X97" i="6"/>
  <c r="X88" i="6"/>
  <c r="X86" i="6"/>
  <c r="X92" i="6"/>
  <c r="X91" i="6"/>
  <c r="X8" i="6"/>
  <c r="X104" i="6"/>
  <c r="X82" i="6"/>
  <c r="X81" i="6"/>
  <c r="X22" i="6"/>
  <c r="X11" i="6"/>
  <c r="X68" i="6"/>
  <c r="X69" i="6"/>
  <c r="X7" i="6"/>
  <c r="X65" i="6"/>
  <c r="X103" i="6"/>
  <c r="X75" i="6"/>
  <c r="X14" i="6"/>
  <c r="X26" i="6"/>
  <c r="X66" i="6"/>
  <c r="X78" i="6"/>
  <c r="X28" i="6"/>
  <c r="X9" i="6"/>
  <c r="X100" i="6"/>
  <c r="X98" i="6"/>
  <c r="X70" i="6"/>
  <c r="X17" i="6"/>
  <c r="X77" i="6"/>
  <c r="X74" i="6"/>
  <c r="X71" i="6"/>
  <c r="X67" i="6"/>
  <c r="X5" i="6"/>
  <c r="H50" i="5"/>
  <c r="L50" i="5"/>
  <c r="P50" i="5"/>
  <c r="H58" i="5"/>
  <c r="L58" i="5"/>
  <c r="P58" i="5"/>
  <c r="H42" i="5"/>
  <c r="L42" i="5"/>
  <c r="P42" i="5"/>
  <c r="H55" i="5"/>
  <c r="L55" i="5"/>
  <c r="P55" i="5"/>
  <c r="H22" i="5"/>
  <c r="L22" i="5"/>
  <c r="P22" i="5"/>
  <c r="H48" i="5"/>
  <c r="L48" i="5"/>
  <c r="P48" i="5"/>
  <c r="H54" i="5"/>
  <c r="H29" i="5"/>
  <c r="H45" i="5"/>
  <c r="H39" i="5"/>
  <c r="H5" i="5"/>
  <c r="H38" i="5"/>
  <c r="P54" i="5"/>
  <c r="P29" i="5"/>
  <c r="P45" i="5"/>
  <c r="P39" i="5"/>
  <c r="P5" i="5"/>
  <c r="P38" i="5"/>
  <c r="P52" i="5"/>
  <c r="P53" i="5"/>
  <c r="P41" i="5"/>
  <c r="P47" i="5"/>
  <c r="P46" i="5"/>
  <c r="P43" i="5"/>
  <c r="P40" i="5"/>
  <c r="L40" i="3"/>
  <c r="L43" i="3"/>
  <c r="H40" i="3"/>
  <c r="H43" i="3"/>
  <c r="H38" i="3"/>
  <c r="H34" i="3"/>
  <c r="H18" i="3"/>
  <c r="H35" i="3"/>
  <c r="H48" i="3"/>
  <c r="H19" i="3"/>
  <c r="H17" i="3"/>
  <c r="H47" i="3"/>
  <c r="P40" i="3"/>
  <c r="P43" i="3"/>
  <c r="P38" i="3"/>
  <c r="P34" i="3"/>
  <c r="P18" i="3"/>
  <c r="P35" i="3"/>
  <c r="P48" i="3"/>
  <c r="P19" i="3"/>
  <c r="P17" i="3"/>
  <c r="P47" i="3"/>
  <c r="P46" i="3"/>
  <c r="P22" i="3"/>
  <c r="P6" i="3"/>
  <c r="P39" i="3"/>
  <c r="P37" i="3"/>
  <c r="P9" i="3"/>
  <c r="P28" i="3"/>
  <c r="P36" i="3"/>
  <c r="P16" i="3"/>
  <c r="P10" i="3"/>
  <c r="P21" i="3"/>
  <c r="P7" i="3"/>
  <c r="L97" i="6"/>
  <c r="L88" i="6"/>
  <c r="L86" i="6"/>
  <c r="L92" i="6"/>
  <c r="L91" i="6"/>
  <c r="L8" i="6"/>
  <c r="H97" i="6"/>
  <c r="H88" i="6"/>
  <c r="H86" i="6"/>
  <c r="H92" i="6"/>
  <c r="H91" i="6"/>
  <c r="H8" i="6"/>
  <c r="P97" i="6"/>
  <c r="P88" i="6"/>
  <c r="P86" i="6"/>
  <c r="P92" i="6"/>
  <c r="P91" i="6"/>
  <c r="P8" i="6"/>
  <c r="P104" i="6"/>
  <c r="L104" i="6"/>
  <c r="H104" i="6"/>
  <c r="P82" i="6"/>
  <c r="L82" i="6"/>
  <c r="H82" i="6"/>
  <c r="P81" i="6"/>
  <c r="L81" i="6"/>
  <c r="H81" i="6"/>
  <c r="P22" i="6"/>
  <c r="L22" i="6"/>
  <c r="H22" i="6"/>
  <c r="P11" i="6"/>
  <c r="L11" i="6"/>
  <c r="H11" i="6"/>
  <c r="L34" i="3"/>
  <c r="L7" i="6"/>
  <c r="P83" i="6"/>
  <c r="P72" i="6"/>
  <c r="P68" i="6"/>
  <c r="P69" i="6"/>
  <c r="P7" i="6"/>
  <c r="P65" i="6"/>
  <c r="P103" i="6"/>
  <c r="P75" i="6"/>
  <c r="P14" i="6"/>
  <c r="P26" i="6"/>
  <c r="P66" i="6"/>
  <c r="P78" i="6"/>
  <c r="P28" i="6"/>
  <c r="P9" i="6"/>
  <c r="P100" i="6"/>
  <c r="P98" i="6"/>
  <c r="P70" i="6"/>
  <c r="P17" i="6"/>
  <c r="P77" i="6"/>
  <c r="P74" i="6"/>
  <c r="P71" i="6"/>
  <c r="P67" i="6"/>
  <c r="P5" i="6"/>
  <c r="P6" i="6"/>
  <c r="H83" i="6"/>
  <c r="L83" i="6"/>
  <c r="H72" i="6"/>
  <c r="L72" i="6"/>
  <c r="H68" i="6"/>
  <c r="L68" i="6"/>
  <c r="L38" i="3"/>
  <c r="L35" i="3"/>
  <c r="L48" i="3"/>
  <c r="L19" i="3"/>
  <c r="L17" i="3"/>
  <c r="L47" i="3"/>
  <c r="L78" i="6"/>
  <c r="L29" i="5"/>
  <c r="L69" i="6"/>
  <c r="L65" i="6"/>
  <c r="L103" i="6"/>
  <c r="L75" i="6"/>
  <c r="L14" i="6"/>
  <c r="L26" i="6"/>
  <c r="L66" i="6"/>
  <c r="L28" i="6"/>
  <c r="L9" i="6"/>
  <c r="L100" i="6"/>
  <c r="L98" i="6"/>
  <c r="L70" i="6"/>
  <c r="L17" i="6"/>
  <c r="L77" i="6"/>
  <c r="L74" i="6"/>
  <c r="L71" i="6"/>
  <c r="L67" i="6"/>
  <c r="L5" i="6"/>
  <c r="L46" i="3"/>
  <c r="L22" i="3"/>
  <c r="L6" i="3"/>
  <c r="L39" i="3"/>
  <c r="L37" i="3"/>
  <c r="L9" i="3"/>
  <c r="L28" i="3"/>
  <c r="L36" i="3"/>
  <c r="L16" i="3"/>
  <c r="L8" i="3"/>
  <c r="L21" i="3"/>
  <c r="L7" i="3"/>
  <c r="L10" i="3"/>
  <c r="L54" i="5"/>
  <c r="L45" i="5"/>
  <c r="L39" i="5"/>
  <c r="L5" i="5"/>
  <c r="L38" i="5"/>
  <c r="L52" i="5"/>
  <c r="L53" i="5"/>
  <c r="L41" i="5"/>
  <c r="L47" i="5"/>
  <c r="L46" i="5"/>
  <c r="L43" i="5"/>
  <c r="L8" i="5"/>
  <c r="L40" i="5"/>
  <c r="H46" i="3"/>
  <c r="H22" i="3"/>
  <c r="H52" i="5"/>
  <c r="H53" i="5"/>
  <c r="H41" i="5"/>
  <c r="H47" i="5"/>
  <c r="H43" i="5"/>
  <c r="H69" i="6"/>
  <c r="H7" i="6"/>
  <c r="H65" i="6"/>
  <c r="H103" i="6"/>
  <c r="H75" i="6"/>
  <c r="H14" i="6"/>
  <c r="H26" i="6"/>
  <c r="H66" i="6"/>
  <c r="H78" i="6"/>
  <c r="H28" i="6"/>
  <c r="H9" i="6"/>
  <c r="H100" i="6"/>
  <c r="H98" i="6"/>
  <c r="H70" i="6"/>
  <c r="H17" i="6"/>
  <c r="H77" i="6"/>
  <c r="H74" i="6"/>
  <c r="H71" i="6"/>
  <c r="H67" i="6"/>
  <c r="H5" i="6"/>
  <c r="H40" i="5"/>
  <c r="H6" i="3"/>
  <c r="H39" i="3"/>
  <c r="H37" i="3"/>
  <c r="H9" i="3"/>
  <c r="H28" i="3"/>
  <c r="H36" i="3"/>
  <c r="H16" i="3"/>
  <c r="H10" i="3"/>
  <c r="H8" i="3"/>
  <c r="H21" i="3"/>
  <c r="X21" i="3"/>
  <c r="AB21" i="3"/>
  <c r="AF21" i="3"/>
  <c r="AJ67" i="6"/>
  <c r="AF6" i="6"/>
  <c r="AB6" i="6"/>
  <c r="X6" i="6"/>
  <c r="L6" i="6"/>
  <c r="H6" i="6"/>
  <c r="H8" i="5"/>
  <c r="H46" i="5"/>
  <c r="AJ8" i="5"/>
  <c r="AF8" i="5"/>
  <c r="X8" i="5"/>
  <c r="P8" i="5"/>
  <c r="AV40" i="5"/>
  <c r="AR40" i="5"/>
  <c r="AN40" i="5"/>
  <c r="P8" i="3"/>
  <c r="T21" i="3"/>
  <c r="K5" i="4"/>
  <c r="G4" i="4"/>
  <c r="D5" i="3" l="1"/>
  <c r="D7" i="3"/>
  <c r="D6" i="3"/>
  <c r="D10" i="3"/>
  <c r="D6" i="6"/>
  <c r="D65" i="6"/>
  <c r="D7" i="6"/>
  <c r="D5" i="6"/>
  <c r="D16" i="3"/>
  <c r="D18" i="3"/>
  <c r="D95" i="6"/>
  <c r="D17" i="6"/>
  <c r="D104" i="6"/>
  <c r="D14" i="6"/>
  <c r="D96" i="6"/>
  <c r="D70" i="6"/>
  <c r="D5" i="5"/>
  <c r="D9" i="5"/>
  <c r="D39" i="6"/>
  <c r="D44" i="3"/>
  <c r="D90" i="6"/>
  <c r="D75" i="6"/>
  <c r="D81" i="6"/>
  <c r="D91" i="6"/>
  <c r="D8" i="6"/>
  <c r="D105" i="6"/>
  <c r="D101" i="6"/>
  <c r="D35" i="6"/>
  <c r="D85" i="6"/>
  <c r="D98" i="6"/>
  <c r="D100" i="6"/>
  <c r="D92" i="6"/>
  <c r="D89" i="6"/>
  <c r="D94" i="6"/>
  <c r="D25" i="6"/>
  <c r="D67" i="6"/>
  <c r="D71" i="6"/>
  <c r="D28" i="6"/>
  <c r="D11" i="6"/>
  <c r="D86" i="6"/>
  <c r="D107" i="6"/>
  <c r="D103" i="6"/>
  <c r="D9" i="6"/>
  <c r="D78" i="6"/>
  <c r="D68" i="6"/>
  <c r="D82" i="6"/>
  <c r="D88" i="6"/>
  <c r="D106" i="6"/>
  <c r="D99" i="6"/>
  <c r="D83" i="6"/>
  <c r="D74" i="6"/>
  <c r="D69" i="6"/>
  <c r="D77" i="6"/>
  <c r="D66" i="6"/>
  <c r="D97" i="6"/>
  <c r="D19" i="6"/>
  <c r="D84" i="6"/>
  <c r="D26" i="6"/>
  <c r="D72" i="6"/>
  <c r="D22" i="6"/>
  <c r="D37" i="3"/>
  <c r="D25" i="3"/>
  <c r="D45" i="3"/>
  <c r="D47" i="3"/>
  <c r="D43" i="3"/>
  <c r="D49" i="3"/>
  <c r="D35" i="3"/>
  <c r="D36" i="3"/>
  <c r="D38" i="3"/>
  <c r="D46" i="3"/>
  <c r="D40" i="3"/>
  <c r="D39" i="3"/>
  <c r="D48" i="3"/>
  <c r="D19" i="3"/>
  <c r="D17" i="3"/>
  <c r="D9" i="3"/>
  <c r="D8" i="3"/>
  <c r="D21" i="3"/>
  <c r="D28" i="3"/>
  <c r="D22" i="3"/>
  <c r="D60" i="5"/>
  <c r="D43" i="5"/>
  <c r="D58" i="5"/>
  <c r="D22" i="5"/>
  <c r="D38" i="5"/>
  <c r="D41" i="5"/>
  <c r="D55" i="5"/>
  <c r="D37" i="5"/>
  <c r="D53" i="5"/>
  <c r="D52" i="5"/>
  <c r="D45" i="5"/>
  <c r="D48" i="5"/>
  <c r="D51" i="5"/>
  <c r="D44" i="5"/>
  <c r="D56" i="5"/>
  <c r="D40" i="5"/>
  <c r="D57" i="5"/>
  <c r="D47" i="5"/>
  <c r="D46" i="5"/>
  <c r="D39" i="5"/>
  <c r="D8" i="5"/>
  <c r="D50" i="5"/>
  <c r="D29" i="5"/>
  <c r="D42" i="5"/>
  <c r="D61" i="5"/>
  <c r="D54" i="5"/>
  <c r="D59" i="5"/>
  <c r="D49" i="5"/>
  <c r="D34" i="3"/>
  <c r="C6" i="4"/>
  <c r="C4" i="4"/>
  <c r="C5" i="4"/>
  <c r="C7" i="4"/>
</calcChain>
</file>

<file path=xl/sharedStrings.xml><?xml version="1.0" encoding="utf-8"?>
<sst xmlns="http://schemas.openxmlformats.org/spreadsheetml/2006/main" count="565" uniqueCount="267">
  <si>
    <t>Raitelis</t>
  </si>
  <si>
    <t>Aplenkta</t>
  </si>
  <si>
    <t>Balai</t>
  </si>
  <si>
    <t>Jūratė Repšienė</t>
  </si>
  <si>
    <t>Vilnė Dainauskienė</t>
  </si>
  <si>
    <t>Danguolė Lastauskaitė</t>
  </si>
  <si>
    <t>Ugnė Ubartaitė</t>
  </si>
  <si>
    <t>Sofija Matulevičiūtė</t>
  </si>
  <si>
    <t>Neringa Kūlokaitė</t>
  </si>
  <si>
    <t>Jogailė Dulevičiūtė</t>
  </si>
  <si>
    <t>Emilija Japertaitė</t>
  </si>
  <si>
    <t>Agnė Salmanavičiūtė</t>
  </si>
  <si>
    <t>Eimilė Kačinskaitė</t>
  </si>
  <si>
    <t>Augustė Eidukaitytė</t>
  </si>
  <si>
    <t>Akvilė Bružaitė</t>
  </si>
  <si>
    <t>Mireta Petrauskaitė</t>
  </si>
  <si>
    <t>Vineta Žukaitė</t>
  </si>
  <si>
    <t>Lina Mazrimienė</t>
  </si>
  <si>
    <t>Ieva Masalskaitė</t>
  </si>
  <si>
    <t>Gabija Mikavičiūtė</t>
  </si>
  <si>
    <t>Eglė Liekytė</t>
  </si>
  <si>
    <t>Aiva Starasotnikovaitė</t>
  </si>
  <si>
    <t>Gabrielė Liekytė</t>
  </si>
  <si>
    <t>Jogailė Develytė</t>
  </si>
  <si>
    <t>Ugnė Bertulytė</t>
  </si>
  <si>
    <t>Rima Pliopienė</t>
  </si>
  <si>
    <t>Sonata Lenkauskaitė</t>
  </si>
  <si>
    <t>Kamilė Molčanovaitė</t>
  </si>
  <si>
    <t>Ugnė Šveistytė</t>
  </si>
  <si>
    <t>Vilmantė Paulauskaitė</t>
  </si>
  <si>
    <t>Fausta Vainoriūtė</t>
  </si>
  <si>
    <t>Ugnė Zalieckienė</t>
  </si>
  <si>
    <t>Saulė Biguzaitė</t>
  </si>
  <si>
    <t>Vija Klimaitė</t>
  </si>
  <si>
    <t>Neringa Laurinaitytė</t>
  </si>
  <si>
    <t>Margarita Babič</t>
  </si>
  <si>
    <t>Marta Makselytė</t>
  </si>
  <si>
    <t>Gabrielė Mateikaitė</t>
  </si>
  <si>
    <t>Indrė Trabutienė</t>
  </si>
  <si>
    <t>Judita Jankauskaitė</t>
  </si>
  <si>
    <t>Dovilė Bagvilaitė</t>
  </si>
  <si>
    <t>Eglė Motiejūnaitė</t>
  </si>
  <si>
    <t>Sonata Biciulevič</t>
  </si>
  <si>
    <t>Agilė Mažonaitė</t>
  </si>
  <si>
    <t>Lina Petrylienė</t>
  </si>
  <si>
    <t>Indraja Skrickytė</t>
  </si>
  <si>
    <t>Emilija Jokšaitė</t>
  </si>
  <si>
    <t>Koef.</t>
  </si>
  <si>
    <t>Km</t>
  </si>
  <si>
    <t>Viso balų</t>
  </si>
  <si>
    <t>Nr.</t>
  </si>
  <si>
    <t>Vidas Kūlokas</t>
  </si>
  <si>
    <t>Saulius Sinkevičius</t>
  </si>
  <si>
    <t>Ramūnas Kliokys</t>
  </si>
  <si>
    <t>Važnyčiotojas(-ai)</t>
  </si>
  <si>
    <t>3.*</t>
  </si>
  <si>
    <t>4.*</t>
  </si>
  <si>
    <t>5.*</t>
  </si>
  <si>
    <t>6.*</t>
  </si>
  <si>
    <t>7.*</t>
  </si>
  <si>
    <t>8.*</t>
  </si>
  <si>
    <t>9.*</t>
  </si>
  <si>
    <t>Ineta Gutauskienė</t>
  </si>
  <si>
    <t>Gabija Acutė</t>
  </si>
  <si>
    <t>Inesa Olubienė</t>
  </si>
  <si>
    <t>Gvineta Binkevičiūtė</t>
  </si>
  <si>
    <t xml:space="preserve"> -</t>
  </si>
  <si>
    <t>Alisija Zabavska-Rogers</t>
  </si>
  <si>
    <t>Gimimo metai</t>
  </si>
  <si>
    <t>Urtė Lukošiūtė</t>
  </si>
  <si>
    <t>Asta Buitkutė</t>
  </si>
  <si>
    <t>Aurėja Balčiauskaitė</t>
  </si>
  <si>
    <t>Dalia Greičienė</t>
  </si>
  <si>
    <t>Andrėja Rimkutė</t>
  </si>
  <si>
    <t>Emilis Andrulevičius</t>
  </si>
  <si>
    <t>Elžbieta Okaitė</t>
  </si>
  <si>
    <t>Dominykas Tučkus</t>
  </si>
  <si>
    <t>Milena Raugevičiūtė</t>
  </si>
  <si>
    <t>Aušra Viesulė</t>
  </si>
  <si>
    <t>Adrija Varpučianskytė</t>
  </si>
  <si>
    <t>Gabija Dumsevičiūtė</t>
  </si>
  <si>
    <t>Rūta Guginytė</t>
  </si>
  <si>
    <t>Vita Kulikauskaitė</t>
  </si>
  <si>
    <t>Ieva Kačanauskaitė</t>
  </si>
  <si>
    <t>Gustė Dereškevičiūtė</t>
  </si>
  <si>
    <t>Estela Mereckaitė</t>
  </si>
  <si>
    <t>Neida Kondrašova</t>
  </si>
  <si>
    <t>Paula Andruškaitė</t>
  </si>
  <si>
    <t>Vakarė Chromovaitė</t>
  </si>
  <si>
    <t>Aija Mikulevič</t>
  </si>
  <si>
    <t>Auksė Dobrovolskytė</t>
  </si>
  <si>
    <t>Guoda Gudavičiūtė</t>
  </si>
  <si>
    <t>Edilija Petkutė</t>
  </si>
  <si>
    <t>Amelija Oliškevičiūtė</t>
  </si>
  <si>
    <t>Kajus Kasiliauskas</t>
  </si>
  <si>
    <t>Eglė Miknevičiūtė</t>
  </si>
  <si>
    <t xml:space="preserve">Goda Garnytė </t>
  </si>
  <si>
    <t>Rugilė Lukytė</t>
  </si>
  <si>
    <t>Marta Sabuckytė</t>
  </si>
  <si>
    <t>Goda Lukytė</t>
  </si>
  <si>
    <t>Sofija Jurgelionytė</t>
  </si>
  <si>
    <t>Laurynas Terebeiza</t>
  </si>
  <si>
    <t>Patricija Grigaitė</t>
  </si>
  <si>
    <t>Evelina Janušaitė</t>
  </si>
  <si>
    <t>Laura Lumbytė</t>
  </si>
  <si>
    <t>Ernesta Gedvilaitė</t>
  </si>
  <si>
    <t>Meda Kairiūkštytė</t>
  </si>
  <si>
    <t>Viktorija Mickevičiūtė</t>
  </si>
  <si>
    <t>2021 08 21 Dzūkijos taurė, Lazdijų r. (LTU1*)</t>
  </si>
  <si>
    <t>Viktorija Stašinskaitė</t>
  </si>
  <si>
    <t>Vasarė Viselgaitė</t>
  </si>
  <si>
    <t>Justina Kilinskaitė</t>
  </si>
  <si>
    <t>Laura Budrytė</t>
  </si>
  <si>
    <t>Marta Kardokė</t>
  </si>
  <si>
    <t>Raminta Aleksė</t>
  </si>
  <si>
    <t>Kamila Granicka</t>
  </si>
  <si>
    <t>Gaja Dambrauskaitė</t>
  </si>
  <si>
    <t>Ąžuolas Zalieckas</t>
  </si>
  <si>
    <t>Benediktas Kazlauskas</t>
  </si>
  <si>
    <t>Emilė Petrylaitė</t>
  </si>
  <si>
    <t>Karijotas Kardokas</t>
  </si>
  <si>
    <t>Viltė Manarkaitė</t>
  </si>
  <si>
    <t>2021 09 25 Jotvingių taurė, Žiegždriai, Kauno r. (LTU1*)</t>
  </si>
  <si>
    <t>Gabrielė Dumskytė</t>
  </si>
  <si>
    <t>Austėja Rinkevičiūtė</t>
  </si>
  <si>
    <t>Liepa Kijauskaitė</t>
  </si>
  <si>
    <t>Agita Nesavaitė</t>
  </si>
  <si>
    <t>Emilija Urbikaitė</t>
  </si>
  <si>
    <t>Kamilė Kaveckaitė</t>
  </si>
  <si>
    <t>Laima Kazakevičiūtė</t>
  </si>
  <si>
    <t>Saulė Tilmantaitė</t>
  </si>
  <si>
    <t>Remigijus Gražulis</t>
  </si>
  <si>
    <t>Emilija Pociūtė</t>
  </si>
  <si>
    <t>Antanina Prišmantaitė</t>
  </si>
  <si>
    <t>Raitelio vardas pavardė</t>
  </si>
  <si>
    <t>Vieta</t>
  </si>
  <si>
    <t>2022 04 23, Kurtuvos taurė 2022, Kurtuvėnai, Šiaulių raj. (LTU1*)</t>
  </si>
  <si>
    <t>2022 05 07       Naujadvario žirgų taurė, Jovariškės, Trakų r. (LTU1*)</t>
  </si>
  <si>
    <t>2022 06 18           Kalvotosios Žemaitijos taurė, Kalnėnai, Telšių r. (LTU1*)</t>
  </si>
  <si>
    <t>2022 07 09            Komaro taurė, Baisogala, Radviliškio r. (LTU1*)</t>
  </si>
  <si>
    <t>2022 08 06          Lietuvos ištvermės jojimo čempionatas, Kurtuvėnai, Šiaulių r.,  (LTU-CH)</t>
  </si>
  <si>
    <t>2022 08 20 Dzūkijos taurė, Lazdijų r. (LTU1*)</t>
  </si>
  <si>
    <t>2022 09 24 Jotvingių taurė, Žiegždriai, Kauno r. (LTU1*)</t>
  </si>
  <si>
    <t>2022 10 01 Topolio taurė, Kalnėnai, Telšių r. (LTU1*)</t>
  </si>
  <si>
    <t>2022 11 12       Naujadvario žirgų taurė, Jovariškės, Trakų r. (LTU1*)</t>
  </si>
  <si>
    <t xml:space="preserve">2022 01 01, The Last Tango, CT Region, JAV (NAT) </t>
  </si>
  <si>
    <t>2022 03 12 Riders of the Storm, CT Region, JAV (NAT)</t>
  </si>
  <si>
    <t>2022 03 13, Riders of the Storm, CT Region, JAV (NAT)</t>
  </si>
  <si>
    <t>2022 03 26, Shanghai Trails, CT Region, JAV (NAT)</t>
  </si>
  <si>
    <t>2022 03 27, Shanghai Trails, CT Region, JAV (NAT)</t>
  </si>
  <si>
    <t>2022 04 08, Racing Stripes, CT Region, JAV (NAT)</t>
  </si>
  <si>
    <t>2022 04 30, The Whole Hog, CT Region, JAV (NAT)</t>
  </si>
  <si>
    <t>2022 05 01, The Whole Hog, CT Region, JAV (NAT)</t>
  </si>
  <si>
    <t>Karolina Šimkutė</t>
  </si>
  <si>
    <t>2022 08 06 Lietuvos ištvermės jojimo čempionatas, Kurtuvėnai, Šiaulių r.,  (LTU-CH)</t>
  </si>
  <si>
    <t>2022 11 12 Naujadvario žirgų taurė, Jovariškės, Trakų r. (LTU1*)</t>
  </si>
  <si>
    <t>Eidvilė Abromavičiūtė</t>
  </si>
  <si>
    <t>Sniega Šurkutė</t>
  </si>
  <si>
    <t>Greta Krištopaitytė</t>
  </si>
  <si>
    <t>2022 06 18  Kalvotosios Žemaitijos taurė, Kalnėnai, Telšių r. (LTU1*)</t>
  </si>
  <si>
    <t>2022 07 09  Komaro taurė, Baisogala, Radviliškio r. (LTU1*)</t>
  </si>
  <si>
    <t>2022 05 06, Schildau, GER CEI-CEN, CEI*</t>
  </si>
  <si>
    <t>2022 05 06, Schildau, GER CEI-CEN, CEI-J-YR*</t>
  </si>
  <si>
    <t>Dominika Petrulevič</t>
  </si>
  <si>
    <t>Bartkutė Erika</t>
  </si>
  <si>
    <t>vaikai?</t>
  </si>
  <si>
    <t>Suaugę?</t>
  </si>
  <si>
    <t>nėra</t>
  </si>
  <si>
    <t>Greta Markevičiūtė</t>
  </si>
  <si>
    <t>Margarita Davidovič</t>
  </si>
  <si>
    <t>Ugnė Motiekaitė</t>
  </si>
  <si>
    <t>Tėja Minkštimaitė</t>
  </si>
  <si>
    <t>Austėja Žekaitė</t>
  </si>
  <si>
    <t>Daiva Grikytė</t>
  </si>
  <si>
    <t>Ema Mosolkovaitė</t>
  </si>
  <si>
    <t>Sandra Bareckaitė</t>
  </si>
  <si>
    <t>Erika Bartkutė</t>
  </si>
  <si>
    <t>Duomenys apie raitelį</t>
  </si>
  <si>
    <t>Ainė Skikaitė</t>
  </si>
  <si>
    <t>Marta Nauronytė</t>
  </si>
  <si>
    <t>Marta Verygaitė</t>
  </si>
  <si>
    <t>Sofija Pukytė</t>
  </si>
  <si>
    <t>Agota Tučkutė</t>
  </si>
  <si>
    <t>Uršulė Šidlauskaitė</t>
  </si>
  <si>
    <t>Aras Šidlauskas</t>
  </si>
  <si>
    <t>Patricija Jakimavičiūtė</t>
  </si>
  <si>
    <t>Tėja Bagdžiūtė</t>
  </si>
  <si>
    <t>Kornelija Rubežiūtė</t>
  </si>
  <si>
    <t>2022 07 02           Lietuvos vaikų ištvermės jojimo čempionatas, Kalnėnai, Telšių raj. (LTU-CH)</t>
  </si>
  <si>
    <t>2022 06 26 Bialka, Polish Championship POL) CEIYJ1*</t>
  </si>
  <si>
    <t>Austėja Čiūžaitė</t>
  </si>
  <si>
    <t>Vakarė Vaičiulytė</t>
  </si>
  <si>
    <t>Gerda Simanavičiūtė</t>
  </si>
  <si>
    <t>Austėja Aleksandravičiūtė</t>
  </si>
  <si>
    <t>Augustė Grigutytė</t>
  </si>
  <si>
    <t>Justina Borovkovaitė</t>
  </si>
  <si>
    <t>Austėja Gedmantaitė</t>
  </si>
  <si>
    <t xml:space="preserve">2022 06 08        Padise Endurance Festival (EST)         CEI2*     </t>
  </si>
  <si>
    <t>Ūla Dambrauskaitė</t>
  </si>
  <si>
    <t>Evita Žernytė</t>
  </si>
  <si>
    <t>Greta Gervinienė</t>
  </si>
  <si>
    <t>Evita Zalagaitė</t>
  </si>
  <si>
    <t>Aušra Girdenienė</t>
  </si>
  <si>
    <t>Brigita Aninkevičiūtė</t>
  </si>
  <si>
    <t>Karina Nugaraitė</t>
  </si>
  <si>
    <t>Vytautė Buivydaitė</t>
  </si>
  <si>
    <t>Rugilė Malinauskaitė</t>
  </si>
  <si>
    <t>Emilija Karpinaitė</t>
  </si>
  <si>
    <t>2022 07 23 CEI-CEN DM Strohen (GER) CEIYJ2*</t>
  </si>
  <si>
    <t>2022 07 22, Topolcianky CEI-CEN, (SVK) CEI*</t>
  </si>
  <si>
    <t>2022 06 19, Spanish Peaks Pioneer - PreReg Required (NAT)</t>
  </si>
  <si>
    <t>2022 06 20, Spanish Peaks Pioneer - PreReg Required (NAT)</t>
  </si>
  <si>
    <t>Agota Oniūnaitė</t>
  </si>
  <si>
    <t>Kazimieras Valys</t>
  </si>
  <si>
    <t>Gaja Pilarczyk-Palaitis</t>
  </si>
  <si>
    <t>Frėja Varnelytė</t>
  </si>
  <si>
    <t>Donatas Marčinskas</t>
  </si>
  <si>
    <t>Kazys Gurskis</t>
  </si>
  <si>
    <t>2022 07 10, Roger Taylor Memorial Fort Stanton I Pioneer (NAT)</t>
  </si>
  <si>
    <t>2022 07 11, Roger Taylor Memorial Fort Stanton I Pioneer (NAT)</t>
  </si>
  <si>
    <t>2022 07 12, Roger Taylor Memorial Fort Stanton I Pioneer (NAT)</t>
  </si>
  <si>
    <t>2022 09 24 Jotvingių taurė, Kauno r. (LTU1*)</t>
  </si>
  <si>
    <t>Tatjana Šulcienė</t>
  </si>
  <si>
    <t xml:space="preserve">Evelina Janušaitė </t>
  </si>
  <si>
    <t>Estela Marickaitė</t>
  </si>
  <si>
    <t>Giedrius Sinkevičius</t>
  </si>
  <si>
    <t>2022 10 08 Topolio taurė, Kalnėnai, Telšių r. (LTU1*)</t>
  </si>
  <si>
    <t>Rustė Mazrimaitė</t>
  </si>
  <si>
    <t>Gabrielė Rimšaitė</t>
  </si>
  <si>
    <t>Agnė Plūmė</t>
  </si>
  <si>
    <t>Luka Bronušaitė</t>
  </si>
  <si>
    <t>Justina Vaiskutė</t>
  </si>
  <si>
    <t>Jorūnė Šarkevičiūtė</t>
  </si>
  <si>
    <t>Eigirdas Varnelis</t>
  </si>
  <si>
    <t>Akvilė Dūkštaitė</t>
  </si>
  <si>
    <t>2022 10 15 Samorin -Autumn Classic, SVK (NAC)</t>
  </si>
  <si>
    <t>2022 10 14, Samorin - Autumn Classic, (SVK) CEI2*</t>
  </si>
  <si>
    <t>2022 10 15, Samorin - Autumn Classic, (SVK) CEI1*</t>
  </si>
  <si>
    <t>Milana Velavičiūtė</t>
  </si>
  <si>
    <t>Jogailė Tervidytė</t>
  </si>
  <si>
    <t>Amelija Kaklauskaitė</t>
  </si>
  <si>
    <t>Karilė Kuodytė</t>
  </si>
  <si>
    <t>Emili Petunova</t>
  </si>
  <si>
    <t>Gabija Sucilaitė</t>
  </si>
  <si>
    <t>Jonas Narbutaitis</t>
  </si>
  <si>
    <t>Daniela Narbutaitytė</t>
  </si>
  <si>
    <t>Ana Raketytė</t>
  </si>
  <si>
    <t>Mantas Degutis</t>
  </si>
  <si>
    <t>Duomenys apie važnyčiotoją</t>
  </si>
  <si>
    <t>LIETUVOS IŠTVERMĖS JOJIMO REITINGAI 2022, VAIKŲ KATEGORIJA</t>
  </si>
  <si>
    <t>LIETUVOS IŠTVERMĖS JOJIMO REITINGAI 2022, JAUNIMO KATEGORIJA</t>
  </si>
  <si>
    <t>LIETUVOS IŠTVERMĖS JOJIMO REITINGAI 2022, SUAUGUSIŲJŲ KATEGORIJA</t>
  </si>
  <si>
    <t>2022 09 18, Hog Scramble (NAT)</t>
  </si>
  <si>
    <t>2022 10 15, Hunting for Big Foot (NAT)</t>
  </si>
  <si>
    <t>2022 10 22, Armadillo (NAT)</t>
  </si>
  <si>
    <t>2022 10 29, Owl Hoot Spook (NAT)</t>
  </si>
  <si>
    <t>2022 10 30, Owl Hoot Spook (NAT)</t>
  </si>
  <si>
    <t>2022 11 11, Trace The Trails Pioneer (NAT)</t>
  </si>
  <si>
    <t>2022 04 30                      CEI1* Spring Classic, Samorin, SVK</t>
  </si>
  <si>
    <t>Aksinija Pazniak</t>
  </si>
  <si>
    <t>Kleopatra Palčech</t>
  </si>
  <si>
    <t>Raminta Navickaitė</t>
  </si>
  <si>
    <t>Brigitas Pociūnienė</t>
  </si>
  <si>
    <t>Diana Jarmalavičienė</t>
  </si>
  <si>
    <t>Agnė Žūkaitė</t>
  </si>
  <si>
    <t>Dovilė Kuzminskienė</t>
  </si>
  <si>
    <t>Vaiva Liutkevičiūtė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</si>
</sst>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186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sz val="8"/>
      <name val="Calibri"/>
      <family val="2"/>
      <scheme val="minor"/>
    </font>
    <font>
      <i/>
      <sz val="12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2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4" fillId="0" borderId="32" xfId="0" applyFont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5" fillId="2" borderId="40" xfId="0" applyFont="1" applyFill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15" fillId="2" borderId="49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48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1" fontId="14" fillId="0" borderId="3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4" fillId="0" borderId="49" xfId="0" applyNumberFormat="1" applyFont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1" xfId="0" applyBorder="1"/>
    <xf numFmtId="0" fontId="5" fillId="0" borderId="7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/>
    <xf numFmtId="0" fontId="13" fillId="0" borderId="1" xfId="0" applyFont="1" applyBorder="1"/>
    <xf numFmtId="0" fontId="7" fillId="0" borderId="0" xfId="0" applyFont="1"/>
    <xf numFmtId="0" fontId="11" fillId="0" borderId="0" xfId="0" applyFont="1"/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/>
    <xf numFmtId="0" fontId="6" fillId="0" borderId="1" xfId="0" applyFont="1" applyBorder="1"/>
    <xf numFmtId="0" fontId="6" fillId="0" borderId="8" xfId="0" applyFont="1" applyBorder="1"/>
    <xf numFmtId="0" fontId="6" fillId="0" borderId="7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left" vertical="center"/>
    </xf>
    <xf numFmtId="0" fontId="15" fillId="2" borderId="47" xfId="0" applyFont="1" applyFill="1" applyBorder="1" applyAlignment="1">
      <alignment horizontal="left" vertical="center"/>
    </xf>
    <xf numFmtId="0" fontId="14" fillId="0" borderId="6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5" fillId="0" borderId="2" xfId="0" applyFont="1" applyBorder="1"/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0" borderId="7" xfId="0" applyFont="1" applyBorder="1"/>
    <xf numFmtId="0" fontId="15" fillId="0" borderId="8" xfId="0" applyFont="1" applyBorder="1"/>
    <xf numFmtId="0" fontId="9" fillId="0" borderId="4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5" fillId="0" borderId="25" xfId="0" applyFont="1" applyBorder="1"/>
    <xf numFmtId="0" fontId="13" fillId="0" borderId="2" xfId="0" applyFont="1" applyBorder="1"/>
    <xf numFmtId="0" fontId="6" fillId="3" borderId="25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2" fillId="0" borderId="1" xfId="0" applyFont="1" applyBorder="1"/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6" borderId="48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4" borderId="2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4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4" borderId="60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71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D3ECFD"/>
      <color rgb="FFE0F5FD"/>
      <color rgb="FFFFA1A1"/>
      <color rgb="FFBF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257"/>
  <sheetViews>
    <sheetView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J25" sqref="J25"/>
    </sheetView>
  </sheetViews>
  <sheetFormatPr defaultColWidth="10.8984375" defaultRowHeight="15.6" x14ac:dyDescent="0.3"/>
  <cols>
    <col min="1" max="1" width="4.09765625" style="1" customWidth="1"/>
    <col min="2" max="2" width="17" style="17" customWidth="1"/>
    <col min="3" max="3" width="5.69921875" style="17" customWidth="1"/>
    <col min="4" max="4" width="5.69921875" style="2" customWidth="1"/>
    <col min="5" max="5" width="3.5" style="1" customWidth="1"/>
    <col min="6" max="6" width="3.09765625" style="1" customWidth="1"/>
    <col min="7" max="7" width="4" style="1" customWidth="1"/>
    <col min="8" max="8" width="4.09765625" style="2" customWidth="1"/>
    <col min="9" max="9" width="3.8984375" style="1" customWidth="1"/>
    <col min="10" max="10" width="4.09765625" style="1" customWidth="1"/>
    <col min="11" max="11" width="4.5" style="1" customWidth="1"/>
    <col min="12" max="12" width="4" style="1" bestFit="1" customWidth="1"/>
    <col min="13" max="13" width="4.09765625" style="1" bestFit="1" customWidth="1"/>
    <col min="14" max="14" width="3" style="1" bestFit="1" customWidth="1"/>
    <col min="15" max="15" width="4.3984375" style="1" bestFit="1" customWidth="1"/>
    <col min="16" max="16" width="4" style="1" bestFit="1" customWidth="1"/>
    <col min="17" max="17" width="4.09765625" style="1" bestFit="1" customWidth="1"/>
    <col min="18" max="18" width="3" style="1" bestFit="1" customWidth="1"/>
    <col min="19" max="19" width="3.59765625" style="1" bestFit="1" customWidth="1"/>
    <col min="20" max="20" width="4" style="1" bestFit="1" customWidth="1"/>
    <col min="21" max="21" width="4.09765625" style="1" bestFit="1" customWidth="1"/>
    <col min="22" max="22" width="3" style="1" bestFit="1" customWidth="1"/>
    <col min="23" max="23" width="4.3984375" style="1" bestFit="1" customWidth="1"/>
    <col min="24" max="24" width="4" style="1" bestFit="1" customWidth="1"/>
    <col min="25" max="25" width="4.09765625" style="1" bestFit="1" customWidth="1"/>
    <col min="26" max="26" width="3" style="1" bestFit="1" customWidth="1"/>
    <col min="27" max="27" width="3.59765625" style="1" bestFit="1" customWidth="1"/>
    <col min="28" max="28" width="4" style="1" bestFit="1" customWidth="1"/>
    <col min="29" max="29" width="4.09765625" style="1" bestFit="1" customWidth="1"/>
    <col min="30" max="30" width="3" style="1" bestFit="1" customWidth="1"/>
    <col min="31" max="31" width="3.59765625" style="1" bestFit="1" customWidth="1"/>
    <col min="32" max="32" width="4" style="1" bestFit="1" customWidth="1"/>
    <col min="33" max="33" width="4.09765625" style="1" bestFit="1" customWidth="1"/>
    <col min="34" max="34" width="3" style="1" bestFit="1" customWidth="1"/>
    <col min="35" max="35" width="3.59765625" style="1" bestFit="1" customWidth="1"/>
    <col min="36" max="36" width="4" style="1" bestFit="1" customWidth="1"/>
    <col min="37" max="37" width="4.19921875" style="1" customWidth="1"/>
    <col min="38" max="38" width="3.69921875" style="1" customWidth="1"/>
    <col min="39" max="40" width="4.19921875" style="1" customWidth="1"/>
    <col min="41" max="41" width="3.8984375" style="1" customWidth="1"/>
    <col min="42" max="42" width="4.3984375" style="1" customWidth="1"/>
    <col min="43" max="45" width="4" style="1" customWidth="1"/>
    <col min="46" max="46" width="3.3984375" style="1" customWidth="1"/>
    <col min="47" max="48" width="4.09765625" style="1" customWidth="1"/>
    <col min="49" max="49" width="4.19921875" style="1" customWidth="1"/>
    <col min="50" max="50" width="4.69921875" style="1" customWidth="1"/>
    <col min="51" max="51" width="4.8984375" style="1" customWidth="1"/>
    <col min="52" max="53" width="5.09765625" style="1" customWidth="1"/>
    <col min="54" max="54" width="5.59765625" style="1" customWidth="1"/>
    <col min="55" max="55" width="3.69921875" style="1" customWidth="1"/>
    <col min="56" max="56" width="4.09765625" style="1" customWidth="1"/>
    <col min="57" max="57" width="4.3984375" style="1" customWidth="1"/>
    <col min="58" max="58" width="4" style="1" customWidth="1"/>
    <col min="59" max="59" width="4.3984375" style="1" customWidth="1"/>
    <col min="60" max="60" width="4" style="1" customWidth="1"/>
    <col min="61" max="61" width="4.09765625" style="1" customWidth="1"/>
    <col min="62" max="62" width="4.5" style="1" customWidth="1"/>
    <col min="63" max="63" width="4.09765625" style="1" customWidth="1"/>
    <col min="64" max="64" width="4" style="1" customWidth="1"/>
    <col min="65" max="65" width="4.3984375" style="1" customWidth="1"/>
    <col min="66" max="66" width="4" style="1" bestFit="1" customWidth="1"/>
    <col min="67" max="67" width="4" style="1" customWidth="1"/>
    <col min="68" max="68" width="4.3984375" style="1" customWidth="1"/>
    <col min="69" max="69" width="4.19921875" style="1" customWidth="1"/>
    <col min="70" max="70" width="4.69921875" style="1" customWidth="1"/>
    <col min="71" max="71" width="3" style="1" hidden="1" customWidth="1"/>
    <col min="72" max="72" width="3.59765625" style="1" hidden="1" customWidth="1"/>
    <col min="73" max="73" width="4" style="1" hidden="1" customWidth="1"/>
    <col min="74" max="74" width="3" style="1" hidden="1" customWidth="1"/>
    <col min="75" max="75" width="3.59765625" style="1" hidden="1" customWidth="1"/>
    <col min="76" max="76" width="4" style="1" hidden="1" customWidth="1"/>
    <col min="77" max="77" width="3" style="1" hidden="1" customWidth="1"/>
    <col min="78" max="78" width="3.59765625" style="1" hidden="1" customWidth="1"/>
    <col min="79" max="79" width="4" style="1" hidden="1" customWidth="1"/>
    <col min="80" max="99" width="4" style="11" customWidth="1"/>
    <col min="100" max="100" width="4.3984375" style="11" customWidth="1"/>
    <col min="101" max="102" width="4.09765625" style="11" customWidth="1"/>
    <col min="103" max="103" width="4.19921875" style="11" customWidth="1"/>
    <col min="104" max="104" width="4.3984375" style="11" customWidth="1"/>
    <col min="105" max="106" width="4.09765625" style="11" customWidth="1"/>
    <col min="107" max="107" width="4.19921875" style="11" customWidth="1"/>
    <col min="108" max="108" width="4.3984375" style="11" customWidth="1"/>
    <col min="109" max="110" width="4.09765625" style="11" customWidth="1"/>
    <col min="111" max="111" width="4.19921875" style="11" customWidth="1"/>
    <col min="112" max="135" width="4" style="11" customWidth="1"/>
    <col min="136" max="173" width="10.8984375" style="11"/>
    <col min="174" max="174" width="10.8984375" style="4"/>
    <col min="175" max="16384" width="10.8984375" style="1"/>
  </cols>
  <sheetData>
    <row r="1" spans="1:174" ht="16.2" thickBot="1" x14ac:dyDescent="0.35">
      <c r="A1" s="276" t="s">
        <v>251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  <c r="BW1" s="276"/>
      <c r="BX1" s="276"/>
      <c r="BY1" s="276"/>
      <c r="BZ1" s="276"/>
      <c r="CA1" s="276"/>
      <c r="CB1" s="276"/>
      <c r="CC1" s="276"/>
      <c r="CD1" s="276"/>
      <c r="CE1" s="276"/>
      <c r="CF1" s="276"/>
      <c r="CG1" s="276"/>
      <c r="CH1" s="276"/>
      <c r="CI1" s="276"/>
      <c r="CJ1" s="276"/>
      <c r="CK1" s="276"/>
      <c r="CL1" s="276"/>
      <c r="CM1" s="276"/>
      <c r="CN1" s="276"/>
      <c r="CO1" s="276"/>
      <c r="CP1" s="276"/>
      <c r="CQ1" s="276"/>
      <c r="CR1" s="276"/>
      <c r="CS1" s="276"/>
      <c r="CT1" s="276"/>
      <c r="CU1" s="276"/>
      <c r="CV1" s="276"/>
      <c r="CW1" s="276"/>
      <c r="CX1" s="276"/>
      <c r="CY1" s="276"/>
      <c r="CZ1" s="276"/>
      <c r="DA1" s="276"/>
      <c r="DB1" s="276"/>
      <c r="DC1" s="276"/>
      <c r="DD1" s="276"/>
      <c r="DE1" s="276"/>
      <c r="DF1" s="276"/>
      <c r="DG1" s="276"/>
      <c r="DH1" s="276"/>
      <c r="DI1" s="276"/>
      <c r="DJ1" s="276"/>
      <c r="DK1" s="276"/>
      <c r="DL1" s="276"/>
      <c r="DM1" s="276"/>
      <c r="DN1" s="276"/>
      <c r="DO1" s="276"/>
      <c r="DP1" s="276"/>
      <c r="DQ1" s="276"/>
      <c r="DR1" s="276"/>
      <c r="DS1" s="276"/>
      <c r="DT1" s="276"/>
      <c r="DU1" s="276"/>
      <c r="DV1" s="276"/>
      <c r="DW1" s="276"/>
      <c r="DX1" s="276"/>
      <c r="DY1" s="276"/>
      <c r="DZ1" s="276"/>
      <c r="EA1" s="276"/>
      <c r="EB1" s="276"/>
      <c r="EC1" s="276"/>
      <c r="ED1" s="276"/>
      <c r="EE1" s="276"/>
    </row>
    <row r="2" spans="1:174" s="5" customFormat="1" ht="14.1" customHeight="1" x14ac:dyDescent="0.3">
      <c r="A2" s="297" t="s">
        <v>177</v>
      </c>
      <c r="B2" s="298"/>
      <c r="C2" s="298"/>
      <c r="D2" s="299"/>
      <c r="E2" s="291" t="s">
        <v>136</v>
      </c>
      <c r="F2" s="292"/>
      <c r="G2" s="292"/>
      <c r="H2" s="293"/>
      <c r="I2" s="291" t="s">
        <v>137</v>
      </c>
      <c r="J2" s="292"/>
      <c r="K2" s="292"/>
      <c r="L2" s="293"/>
      <c r="M2" s="291" t="s">
        <v>138</v>
      </c>
      <c r="N2" s="292"/>
      <c r="O2" s="292"/>
      <c r="P2" s="293"/>
      <c r="Q2" s="291" t="s">
        <v>140</v>
      </c>
      <c r="R2" s="292"/>
      <c r="S2" s="292"/>
      <c r="T2" s="293"/>
      <c r="U2" s="273" t="s">
        <v>141</v>
      </c>
      <c r="V2" s="274"/>
      <c r="W2" s="274"/>
      <c r="X2" s="275"/>
      <c r="Y2" s="273" t="s">
        <v>142</v>
      </c>
      <c r="Z2" s="274"/>
      <c r="AA2" s="274"/>
      <c r="AB2" s="275"/>
      <c r="AC2" s="273" t="s">
        <v>226</v>
      </c>
      <c r="AD2" s="274"/>
      <c r="AE2" s="274"/>
      <c r="AF2" s="274"/>
      <c r="AG2" s="291" t="s">
        <v>144</v>
      </c>
      <c r="AH2" s="292"/>
      <c r="AI2" s="292"/>
      <c r="AJ2" s="293"/>
      <c r="AK2" s="291" t="s">
        <v>258</v>
      </c>
      <c r="AL2" s="292"/>
      <c r="AM2" s="292"/>
      <c r="AN2" s="293"/>
      <c r="AO2" s="274" t="s">
        <v>145</v>
      </c>
      <c r="AP2" s="274"/>
      <c r="AQ2" s="274"/>
      <c r="AR2" s="274"/>
      <c r="AS2" s="285" t="s">
        <v>146</v>
      </c>
      <c r="AT2" s="286"/>
      <c r="AU2" s="286"/>
      <c r="AV2" s="287"/>
      <c r="AW2" s="303" t="s">
        <v>147</v>
      </c>
      <c r="AX2" s="286"/>
      <c r="AY2" s="304"/>
      <c r="AZ2" s="313" t="s">
        <v>148</v>
      </c>
      <c r="BA2" s="314"/>
      <c r="BB2" s="315"/>
      <c r="BC2" s="313" t="s">
        <v>149</v>
      </c>
      <c r="BD2" s="314"/>
      <c r="BE2" s="315"/>
      <c r="BF2" s="277" t="s">
        <v>150</v>
      </c>
      <c r="BG2" s="274"/>
      <c r="BH2" s="319"/>
      <c r="BI2" s="277" t="s">
        <v>151</v>
      </c>
      <c r="BJ2" s="274"/>
      <c r="BK2" s="319"/>
      <c r="BL2" s="277" t="s">
        <v>152</v>
      </c>
      <c r="BM2" s="274"/>
      <c r="BN2" s="319"/>
      <c r="BO2" s="277" t="s">
        <v>161</v>
      </c>
      <c r="BP2" s="274"/>
      <c r="BQ2" s="274"/>
      <c r="BR2" s="275"/>
      <c r="BS2" s="307"/>
      <c r="BT2" s="308"/>
      <c r="BU2" s="309"/>
      <c r="BV2" s="307"/>
      <c r="BW2" s="308"/>
      <c r="BX2" s="309"/>
      <c r="BY2" s="307"/>
      <c r="BZ2" s="308"/>
      <c r="CA2" s="309"/>
      <c r="CB2" s="277" t="s">
        <v>210</v>
      </c>
      <c r="CC2" s="274"/>
      <c r="CD2" s="274"/>
      <c r="CE2" s="275"/>
      <c r="CF2" s="277" t="s">
        <v>211</v>
      </c>
      <c r="CG2" s="274"/>
      <c r="CH2" s="274"/>
      <c r="CI2" s="274"/>
      <c r="CJ2" s="273" t="s">
        <v>218</v>
      </c>
      <c r="CK2" s="274"/>
      <c r="CL2" s="274"/>
      <c r="CM2" s="275"/>
      <c r="CN2" s="273" t="s">
        <v>219</v>
      </c>
      <c r="CO2" s="274"/>
      <c r="CP2" s="274"/>
      <c r="CQ2" s="275"/>
      <c r="CR2" s="273" t="s">
        <v>220</v>
      </c>
      <c r="CS2" s="274"/>
      <c r="CT2" s="274"/>
      <c r="CU2" s="275"/>
      <c r="CV2" s="277" t="s">
        <v>209</v>
      </c>
      <c r="CW2" s="274"/>
      <c r="CX2" s="274"/>
      <c r="CY2" s="275"/>
      <c r="CZ2" s="277" t="s">
        <v>236</v>
      </c>
      <c r="DA2" s="274"/>
      <c r="DB2" s="274"/>
      <c r="DC2" s="275"/>
      <c r="DD2" s="277" t="s">
        <v>237</v>
      </c>
      <c r="DE2" s="274"/>
      <c r="DF2" s="274"/>
      <c r="DG2" s="275"/>
      <c r="DH2" s="273" t="s">
        <v>252</v>
      </c>
      <c r="DI2" s="274"/>
      <c r="DJ2" s="274"/>
      <c r="DK2" s="275"/>
      <c r="DL2" s="273" t="s">
        <v>253</v>
      </c>
      <c r="DM2" s="274"/>
      <c r="DN2" s="274"/>
      <c r="DO2" s="275"/>
      <c r="DP2" s="273" t="s">
        <v>254</v>
      </c>
      <c r="DQ2" s="274"/>
      <c r="DR2" s="274"/>
      <c r="DS2" s="275"/>
      <c r="DT2" s="273" t="s">
        <v>255</v>
      </c>
      <c r="DU2" s="274"/>
      <c r="DV2" s="274"/>
      <c r="DW2" s="275"/>
      <c r="DX2" s="273" t="s">
        <v>256</v>
      </c>
      <c r="DY2" s="274"/>
      <c r="DZ2" s="274"/>
      <c r="EA2" s="275"/>
      <c r="EB2" s="273" t="s">
        <v>257</v>
      </c>
      <c r="EC2" s="274"/>
      <c r="ED2" s="274"/>
      <c r="EE2" s="275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10"/>
    </row>
    <row r="3" spans="1:174" s="6" customFormat="1" ht="46.5" customHeight="1" thickBot="1" x14ac:dyDescent="0.35">
      <c r="A3" s="300"/>
      <c r="B3" s="301"/>
      <c r="C3" s="301"/>
      <c r="D3" s="302"/>
      <c r="E3" s="294"/>
      <c r="F3" s="295"/>
      <c r="G3" s="295"/>
      <c r="H3" s="296"/>
      <c r="I3" s="294"/>
      <c r="J3" s="295"/>
      <c r="K3" s="295"/>
      <c r="L3" s="296"/>
      <c r="M3" s="294"/>
      <c r="N3" s="295"/>
      <c r="O3" s="295"/>
      <c r="P3" s="296"/>
      <c r="Q3" s="294"/>
      <c r="R3" s="295"/>
      <c r="S3" s="295"/>
      <c r="T3" s="296"/>
      <c r="U3" s="283"/>
      <c r="V3" s="279"/>
      <c r="W3" s="279"/>
      <c r="X3" s="280"/>
      <c r="Y3" s="283"/>
      <c r="Z3" s="279"/>
      <c r="AA3" s="279"/>
      <c r="AB3" s="280"/>
      <c r="AC3" s="283"/>
      <c r="AD3" s="279"/>
      <c r="AE3" s="279"/>
      <c r="AF3" s="279"/>
      <c r="AG3" s="294"/>
      <c r="AH3" s="295"/>
      <c r="AI3" s="295"/>
      <c r="AJ3" s="296"/>
      <c r="AK3" s="294"/>
      <c r="AL3" s="295"/>
      <c r="AM3" s="295"/>
      <c r="AN3" s="296"/>
      <c r="AO3" s="279"/>
      <c r="AP3" s="279"/>
      <c r="AQ3" s="279"/>
      <c r="AR3" s="279"/>
      <c r="AS3" s="288"/>
      <c r="AT3" s="289"/>
      <c r="AU3" s="289"/>
      <c r="AV3" s="290"/>
      <c r="AW3" s="305"/>
      <c r="AX3" s="289"/>
      <c r="AY3" s="306"/>
      <c r="AZ3" s="316"/>
      <c r="BA3" s="317"/>
      <c r="BB3" s="318"/>
      <c r="BC3" s="316"/>
      <c r="BD3" s="317"/>
      <c r="BE3" s="318"/>
      <c r="BF3" s="278"/>
      <c r="BG3" s="279"/>
      <c r="BH3" s="320"/>
      <c r="BI3" s="278"/>
      <c r="BJ3" s="279"/>
      <c r="BK3" s="320"/>
      <c r="BL3" s="278"/>
      <c r="BM3" s="279"/>
      <c r="BN3" s="320"/>
      <c r="BO3" s="278"/>
      <c r="BP3" s="279"/>
      <c r="BQ3" s="279"/>
      <c r="BR3" s="280"/>
      <c r="BS3" s="310"/>
      <c r="BT3" s="311"/>
      <c r="BU3" s="312"/>
      <c r="BV3" s="310"/>
      <c r="BW3" s="311"/>
      <c r="BX3" s="312"/>
      <c r="BY3" s="310"/>
      <c r="BZ3" s="311"/>
      <c r="CA3" s="312"/>
      <c r="CB3" s="278"/>
      <c r="CC3" s="279"/>
      <c r="CD3" s="279"/>
      <c r="CE3" s="280"/>
      <c r="CF3" s="278"/>
      <c r="CG3" s="279"/>
      <c r="CH3" s="279"/>
      <c r="CI3" s="279"/>
      <c r="CJ3" s="273"/>
      <c r="CK3" s="274"/>
      <c r="CL3" s="274"/>
      <c r="CM3" s="275"/>
      <c r="CN3" s="273"/>
      <c r="CO3" s="274"/>
      <c r="CP3" s="274"/>
      <c r="CQ3" s="275"/>
      <c r="CR3" s="273"/>
      <c r="CS3" s="274"/>
      <c r="CT3" s="274"/>
      <c r="CU3" s="275"/>
      <c r="CV3" s="278"/>
      <c r="CW3" s="279"/>
      <c r="CX3" s="279"/>
      <c r="CY3" s="280"/>
      <c r="CZ3" s="278"/>
      <c r="DA3" s="279"/>
      <c r="DB3" s="279"/>
      <c r="DC3" s="280"/>
      <c r="DD3" s="278"/>
      <c r="DE3" s="279"/>
      <c r="DF3" s="279"/>
      <c r="DG3" s="280"/>
      <c r="DH3" s="273"/>
      <c r="DI3" s="274"/>
      <c r="DJ3" s="274"/>
      <c r="DK3" s="275"/>
      <c r="DL3" s="273"/>
      <c r="DM3" s="274"/>
      <c r="DN3" s="274"/>
      <c r="DO3" s="275"/>
      <c r="DP3" s="273"/>
      <c r="DQ3" s="274"/>
      <c r="DR3" s="274"/>
      <c r="DS3" s="275"/>
      <c r="DT3" s="273"/>
      <c r="DU3" s="274"/>
      <c r="DV3" s="274"/>
      <c r="DW3" s="275"/>
      <c r="DX3" s="273"/>
      <c r="DY3" s="274"/>
      <c r="DZ3" s="274"/>
      <c r="EA3" s="275"/>
      <c r="EB3" s="273"/>
      <c r="EC3" s="274"/>
      <c r="ED3" s="274"/>
      <c r="EE3" s="275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7"/>
    </row>
    <row r="4" spans="1:174" s="2" customFormat="1" ht="24.6" thickBot="1" x14ac:dyDescent="0.35">
      <c r="A4" s="99" t="s">
        <v>50</v>
      </c>
      <c r="B4" s="100" t="s">
        <v>0</v>
      </c>
      <c r="C4" s="101" t="s">
        <v>68</v>
      </c>
      <c r="D4" s="101" t="s">
        <v>49</v>
      </c>
      <c r="E4" s="102" t="s">
        <v>47</v>
      </c>
      <c r="F4" s="64" t="s">
        <v>48</v>
      </c>
      <c r="G4" s="65" t="s">
        <v>1</v>
      </c>
      <c r="H4" s="103" t="s">
        <v>2</v>
      </c>
      <c r="I4" s="102" t="s">
        <v>47</v>
      </c>
      <c r="J4" s="64" t="s">
        <v>48</v>
      </c>
      <c r="K4" s="65" t="s">
        <v>1</v>
      </c>
      <c r="L4" s="103" t="s">
        <v>2</v>
      </c>
      <c r="M4" s="102" t="s">
        <v>47</v>
      </c>
      <c r="N4" s="64" t="s">
        <v>48</v>
      </c>
      <c r="O4" s="65" t="s">
        <v>1</v>
      </c>
      <c r="P4" s="103" t="s">
        <v>2</v>
      </c>
      <c r="Q4" s="102" t="s">
        <v>47</v>
      </c>
      <c r="R4" s="103" t="s">
        <v>48</v>
      </c>
      <c r="S4" s="104" t="s">
        <v>1</v>
      </c>
      <c r="T4" s="103" t="s">
        <v>2</v>
      </c>
      <c r="U4" s="102" t="s">
        <v>47</v>
      </c>
      <c r="V4" s="64" t="s">
        <v>48</v>
      </c>
      <c r="W4" s="65" t="s">
        <v>1</v>
      </c>
      <c r="X4" s="103" t="s">
        <v>2</v>
      </c>
      <c r="Y4" s="102" t="s">
        <v>47</v>
      </c>
      <c r="Z4" s="64" t="s">
        <v>48</v>
      </c>
      <c r="AA4" s="65" t="s">
        <v>1</v>
      </c>
      <c r="AB4" s="103" t="s">
        <v>2</v>
      </c>
      <c r="AC4" s="102" t="s">
        <v>47</v>
      </c>
      <c r="AD4" s="64" t="s">
        <v>48</v>
      </c>
      <c r="AE4" s="65" t="s">
        <v>1</v>
      </c>
      <c r="AF4" s="103" t="s">
        <v>2</v>
      </c>
      <c r="AG4" s="102" t="s">
        <v>47</v>
      </c>
      <c r="AH4" s="64" t="s">
        <v>48</v>
      </c>
      <c r="AI4" s="65" t="s">
        <v>1</v>
      </c>
      <c r="AJ4" s="103" t="s">
        <v>2</v>
      </c>
      <c r="AK4" s="102" t="s">
        <v>47</v>
      </c>
      <c r="AL4" s="64" t="s">
        <v>48</v>
      </c>
      <c r="AM4" s="65" t="s">
        <v>1</v>
      </c>
      <c r="AN4" s="103" t="s">
        <v>2</v>
      </c>
      <c r="AO4" s="102" t="s">
        <v>47</v>
      </c>
      <c r="AP4" s="81" t="s">
        <v>48</v>
      </c>
      <c r="AQ4" s="65" t="s">
        <v>1</v>
      </c>
      <c r="AR4" s="66" t="s">
        <v>2</v>
      </c>
      <c r="AS4" s="102" t="s">
        <v>47</v>
      </c>
      <c r="AT4" s="64" t="s">
        <v>48</v>
      </c>
      <c r="AU4" s="65" t="s">
        <v>1</v>
      </c>
      <c r="AV4" s="103" t="s">
        <v>2</v>
      </c>
      <c r="AW4" s="81" t="s">
        <v>48</v>
      </c>
      <c r="AX4" s="65" t="s">
        <v>1</v>
      </c>
      <c r="AY4" s="66" t="s">
        <v>2</v>
      </c>
      <c r="AZ4" s="102" t="s">
        <v>48</v>
      </c>
      <c r="BA4" s="65" t="s">
        <v>1</v>
      </c>
      <c r="BB4" s="103" t="s">
        <v>2</v>
      </c>
      <c r="BC4" s="64" t="s">
        <v>48</v>
      </c>
      <c r="BD4" s="65" t="s">
        <v>1</v>
      </c>
      <c r="BE4" s="64" t="s">
        <v>2</v>
      </c>
      <c r="BF4" s="64" t="s">
        <v>48</v>
      </c>
      <c r="BG4" s="65" t="s">
        <v>1</v>
      </c>
      <c r="BH4" s="64" t="s">
        <v>2</v>
      </c>
      <c r="BI4" s="64" t="s">
        <v>48</v>
      </c>
      <c r="BJ4" s="65" t="s">
        <v>1</v>
      </c>
      <c r="BK4" s="66" t="s">
        <v>2</v>
      </c>
      <c r="BL4" s="102" t="s">
        <v>48</v>
      </c>
      <c r="BM4" s="65" t="s">
        <v>1</v>
      </c>
      <c r="BN4" s="66" t="s">
        <v>2</v>
      </c>
      <c r="BO4" s="105" t="s">
        <v>47</v>
      </c>
      <c r="BP4" s="81" t="s">
        <v>48</v>
      </c>
      <c r="BQ4" s="65" t="s">
        <v>1</v>
      </c>
      <c r="BR4" s="103" t="s">
        <v>2</v>
      </c>
      <c r="BS4" s="81" t="s">
        <v>48</v>
      </c>
      <c r="BT4" s="65" t="s">
        <v>1</v>
      </c>
      <c r="BU4" s="64" t="s">
        <v>2</v>
      </c>
      <c r="BV4" s="64" t="s">
        <v>48</v>
      </c>
      <c r="BW4" s="65" t="s">
        <v>1</v>
      </c>
      <c r="BX4" s="66" t="s">
        <v>2</v>
      </c>
      <c r="BY4" s="41" t="s">
        <v>48</v>
      </c>
      <c r="BZ4" s="48" t="s">
        <v>1</v>
      </c>
      <c r="CA4" s="49" t="s">
        <v>2</v>
      </c>
      <c r="CB4" s="102" t="s">
        <v>47</v>
      </c>
      <c r="CC4" s="81" t="s">
        <v>48</v>
      </c>
      <c r="CD4" s="65" t="s">
        <v>1</v>
      </c>
      <c r="CE4" s="103" t="s">
        <v>2</v>
      </c>
      <c r="CF4" s="102" t="s">
        <v>47</v>
      </c>
      <c r="CG4" s="81" t="s">
        <v>48</v>
      </c>
      <c r="CH4" s="65" t="s">
        <v>1</v>
      </c>
      <c r="CI4" s="66" t="s">
        <v>2</v>
      </c>
      <c r="CJ4" s="19" t="s">
        <v>47</v>
      </c>
      <c r="CK4" s="20" t="s">
        <v>48</v>
      </c>
      <c r="CL4" s="21" t="s">
        <v>1</v>
      </c>
      <c r="CM4" s="22" t="s">
        <v>2</v>
      </c>
      <c r="CN4" s="19" t="s">
        <v>47</v>
      </c>
      <c r="CO4" s="20" t="s">
        <v>48</v>
      </c>
      <c r="CP4" s="21" t="s">
        <v>1</v>
      </c>
      <c r="CQ4" s="22" t="s">
        <v>2</v>
      </c>
      <c r="CR4" s="19" t="s">
        <v>47</v>
      </c>
      <c r="CS4" s="20" t="s">
        <v>48</v>
      </c>
      <c r="CT4" s="21" t="s">
        <v>1</v>
      </c>
      <c r="CU4" s="22" t="s">
        <v>2</v>
      </c>
      <c r="CV4" s="19" t="s">
        <v>47</v>
      </c>
      <c r="CW4" s="79" t="s">
        <v>48</v>
      </c>
      <c r="CX4" s="21" t="s">
        <v>1</v>
      </c>
      <c r="CY4" s="22" t="s">
        <v>2</v>
      </c>
      <c r="CZ4" s="19" t="s">
        <v>47</v>
      </c>
      <c r="DA4" s="79" t="s">
        <v>48</v>
      </c>
      <c r="DB4" s="21" t="s">
        <v>1</v>
      </c>
      <c r="DC4" s="22" t="s">
        <v>2</v>
      </c>
      <c r="DD4" s="19" t="s">
        <v>47</v>
      </c>
      <c r="DE4" s="79" t="s">
        <v>48</v>
      </c>
      <c r="DF4" s="21" t="s">
        <v>1</v>
      </c>
      <c r="DG4" s="22" t="s">
        <v>2</v>
      </c>
      <c r="DH4" s="19" t="s">
        <v>47</v>
      </c>
      <c r="DI4" s="20" t="s">
        <v>48</v>
      </c>
      <c r="DJ4" s="21" t="s">
        <v>1</v>
      </c>
      <c r="DK4" s="22" t="s">
        <v>2</v>
      </c>
      <c r="DL4" s="19" t="s">
        <v>47</v>
      </c>
      <c r="DM4" s="20" t="s">
        <v>48</v>
      </c>
      <c r="DN4" s="21" t="s">
        <v>1</v>
      </c>
      <c r="DO4" s="22" t="s">
        <v>2</v>
      </c>
      <c r="DP4" s="19" t="s">
        <v>47</v>
      </c>
      <c r="DQ4" s="20" t="s">
        <v>48</v>
      </c>
      <c r="DR4" s="21" t="s">
        <v>1</v>
      </c>
      <c r="DS4" s="22" t="s">
        <v>2</v>
      </c>
      <c r="DT4" s="19" t="s">
        <v>47</v>
      </c>
      <c r="DU4" s="20" t="s">
        <v>48</v>
      </c>
      <c r="DV4" s="21" t="s">
        <v>1</v>
      </c>
      <c r="DW4" s="22" t="s">
        <v>2</v>
      </c>
      <c r="DX4" s="19" t="s">
        <v>47</v>
      </c>
      <c r="DY4" s="20" t="s">
        <v>48</v>
      </c>
      <c r="DZ4" s="21" t="s">
        <v>1</v>
      </c>
      <c r="EA4" s="22" t="s">
        <v>2</v>
      </c>
      <c r="EB4" s="19" t="s">
        <v>47</v>
      </c>
      <c r="EC4" s="20" t="s">
        <v>48</v>
      </c>
      <c r="ED4" s="21" t="s">
        <v>1</v>
      </c>
      <c r="EE4" s="22" t="s">
        <v>2</v>
      </c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3"/>
    </row>
    <row r="5" spans="1:174" s="15" customFormat="1" x14ac:dyDescent="0.3">
      <c r="A5" s="248">
        <v>1</v>
      </c>
      <c r="B5" s="268" t="s">
        <v>67</v>
      </c>
      <c r="C5" s="250"/>
      <c r="D5" s="251">
        <f>SUM(H5+L5+P5+T5+X5+AB5+AF5+AJ5+AR5+AV5+AY5+BB5+BE5+BH5+BK5+BN5+BR5+BU5+BX5+CA5+CE5+CI5+CM5+CQ5+CU5+DK5+DO5+DS5+DW5+EA5+EE5)</f>
        <v>1711</v>
      </c>
      <c r="E5" s="72"/>
      <c r="F5" s="35"/>
      <c r="G5" s="35"/>
      <c r="H5" s="36">
        <f t="shared" ref="H5:H10" si="0">E5*F5+G5</f>
        <v>0</v>
      </c>
      <c r="I5" s="34"/>
      <c r="J5" s="35"/>
      <c r="K5" s="35"/>
      <c r="L5" s="51">
        <f t="shared" ref="L5:L13" si="1">I5*J5+K5</f>
        <v>0</v>
      </c>
      <c r="M5" s="34"/>
      <c r="N5" s="35"/>
      <c r="O5" s="35"/>
      <c r="P5" s="36">
        <f t="shared" ref="P5:P11" si="2">M5*N5+O5</f>
        <v>0</v>
      </c>
      <c r="Q5" s="34"/>
      <c r="R5" s="35"/>
      <c r="S5" s="35"/>
      <c r="T5" s="36">
        <f t="shared" ref="T5:T14" si="3">Q5*R5+S5</f>
        <v>0</v>
      </c>
      <c r="U5" s="34"/>
      <c r="V5" s="35"/>
      <c r="W5" s="35"/>
      <c r="X5" s="36">
        <f t="shared" ref="X5:X19" si="4">U5*V5+W5</f>
        <v>0</v>
      </c>
      <c r="Y5" s="34"/>
      <c r="Z5" s="35"/>
      <c r="AA5" s="35"/>
      <c r="AB5" s="36">
        <f t="shared" ref="AB5:AB13" si="5">Y5*Z5+AA5</f>
        <v>0</v>
      </c>
      <c r="AC5" s="67"/>
      <c r="AD5" s="35"/>
      <c r="AE5" s="35"/>
      <c r="AF5" s="68">
        <f t="shared" ref="AF5:AF10" si="6">AC5*AD5+AE5</f>
        <v>0</v>
      </c>
      <c r="AG5" s="34"/>
      <c r="AH5" s="35"/>
      <c r="AI5" s="35"/>
      <c r="AJ5" s="42">
        <f t="shared" ref="AJ5:AJ14" si="7">AG5*AH5+AI5</f>
        <v>0</v>
      </c>
      <c r="AK5" s="34"/>
      <c r="AL5" s="35"/>
      <c r="AM5" s="35"/>
      <c r="AN5" s="36"/>
      <c r="AO5" s="72">
        <v>1</v>
      </c>
      <c r="AP5" s="35">
        <v>80</v>
      </c>
      <c r="AQ5" s="35">
        <v>14</v>
      </c>
      <c r="AR5" s="42">
        <f>AO5*AP5+AQ5</f>
        <v>94</v>
      </c>
      <c r="AS5" s="34">
        <v>1</v>
      </c>
      <c r="AT5" s="35">
        <v>80</v>
      </c>
      <c r="AU5" s="35">
        <v>13</v>
      </c>
      <c r="AV5" s="42">
        <f t="shared" ref="AV5:AV10" si="8">AS5*AT5+AU5</f>
        <v>93</v>
      </c>
      <c r="AW5" s="34">
        <v>40</v>
      </c>
      <c r="AX5" s="35">
        <v>16</v>
      </c>
      <c r="AY5" s="36">
        <f t="shared" ref="AY5:AY17" si="9">SUM(AW5:AX5)</f>
        <v>56</v>
      </c>
      <c r="AZ5" s="34">
        <v>80</v>
      </c>
      <c r="BA5" s="35">
        <v>18</v>
      </c>
      <c r="BB5" s="42">
        <f t="shared" ref="BB5:BB10" si="10">SUM(AZ5:BA5)</f>
        <v>98</v>
      </c>
      <c r="BC5" s="34">
        <v>40</v>
      </c>
      <c r="BD5" s="35">
        <v>27</v>
      </c>
      <c r="BE5" s="42">
        <f t="shared" ref="BE5:BE10" si="11">SUM(BC5:BD5)</f>
        <v>67</v>
      </c>
      <c r="BF5" s="34">
        <v>88</v>
      </c>
      <c r="BG5" s="35">
        <v>14</v>
      </c>
      <c r="BH5" s="42">
        <f t="shared" ref="BH5:BH10" si="12">SUM(BF5:BG5)</f>
        <v>102</v>
      </c>
      <c r="BI5" s="34">
        <v>120</v>
      </c>
      <c r="BJ5" s="35">
        <v>10</v>
      </c>
      <c r="BK5" s="42">
        <f t="shared" ref="BK5:BK10" si="13">SUM(BI5:BJ5)</f>
        <v>130</v>
      </c>
      <c r="BL5" s="34">
        <v>40</v>
      </c>
      <c r="BM5" s="35">
        <v>15</v>
      </c>
      <c r="BN5" s="42">
        <f t="shared" ref="BN5:BN10" si="14">SUM(BL5:BM5)</f>
        <v>55</v>
      </c>
      <c r="BO5" s="34"/>
      <c r="BP5" s="72"/>
      <c r="BQ5" s="35"/>
      <c r="BR5" s="36">
        <f>SUM(BP5:BQ5)</f>
        <v>0</v>
      </c>
      <c r="BS5" s="72"/>
      <c r="BT5" s="35"/>
      <c r="BU5" s="42">
        <f t="shared" ref="BU5:BU10" si="15">SUM(BS5:BT5)</f>
        <v>0</v>
      </c>
      <c r="BV5" s="34"/>
      <c r="BW5" s="35"/>
      <c r="BX5" s="42">
        <f t="shared" ref="BX5:BX10" si="16">SUM(BV5:BW5)</f>
        <v>0</v>
      </c>
      <c r="BY5" s="34"/>
      <c r="BZ5" s="35"/>
      <c r="CA5" s="42">
        <f t="shared" ref="CA5:CA10" si="17">SUM(BY5:BZ5)</f>
        <v>0</v>
      </c>
      <c r="CB5" s="34">
        <v>1</v>
      </c>
      <c r="CC5" s="35">
        <v>80</v>
      </c>
      <c r="CD5" s="35">
        <v>27</v>
      </c>
      <c r="CE5" s="36">
        <f>+CB5*CC5+CD5</f>
        <v>107</v>
      </c>
      <c r="CF5" s="34">
        <v>1</v>
      </c>
      <c r="CG5" s="35">
        <v>80</v>
      </c>
      <c r="CH5" s="35">
        <v>13</v>
      </c>
      <c r="CI5" s="42">
        <f>+CF5*CG5+CH5</f>
        <v>93</v>
      </c>
      <c r="CJ5" s="73">
        <v>1</v>
      </c>
      <c r="CK5" s="74">
        <v>80</v>
      </c>
      <c r="CL5" s="74">
        <v>9</v>
      </c>
      <c r="CM5" s="37">
        <f>+CJ5*CK5+CL5</f>
        <v>89</v>
      </c>
      <c r="CN5" s="73">
        <v>1</v>
      </c>
      <c r="CO5" s="74">
        <v>90</v>
      </c>
      <c r="CP5" s="74">
        <v>4</v>
      </c>
      <c r="CQ5" s="37">
        <f>+CN5*CO5+CP5</f>
        <v>94</v>
      </c>
      <c r="CR5" s="34">
        <v>1</v>
      </c>
      <c r="CS5" s="35">
        <v>80</v>
      </c>
      <c r="CT5" s="35">
        <v>3</v>
      </c>
      <c r="CU5" s="36">
        <f>+CR5*CS5+CT5</f>
        <v>83</v>
      </c>
      <c r="CV5" s="195"/>
      <c r="CW5" s="189"/>
      <c r="CX5" s="189"/>
      <c r="CY5" s="190"/>
      <c r="CZ5" s="195"/>
      <c r="DA5" s="189"/>
      <c r="DB5" s="189"/>
      <c r="DC5" s="190"/>
      <c r="DD5" s="195"/>
      <c r="DE5" s="189"/>
      <c r="DF5" s="189"/>
      <c r="DG5" s="190"/>
      <c r="DH5" s="73">
        <v>1</v>
      </c>
      <c r="DI5" s="74">
        <v>80</v>
      </c>
      <c r="DJ5" s="74"/>
      <c r="DK5" s="37">
        <f>+DH5*DI5+DJ5</f>
        <v>80</v>
      </c>
      <c r="DL5" s="73">
        <v>1</v>
      </c>
      <c r="DM5" s="74">
        <v>80</v>
      </c>
      <c r="DN5" s="74">
        <v>34</v>
      </c>
      <c r="DO5" s="37">
        <f>+DL5*DM5+DN5</f>
        <v>114</v>
      </c>
      <c r="DP5" s="73">
        <v>1</v>
      </c>
      <c r="DQ5" s="74">
        <v>80</v>
      </c>
      <c r="DR5" s="74">
        <v>22</v>
      </c>
      <c r="DS5" s="37">
        <f>+DP5*DQ5+DR5</f>
        <v>102</v>
      </c>
      <c r="DT5" s="73">
        <v>1</v>
      </c>
      <c r="DU5" s="74">
        <v>80</v>
      </c>
      <c r="DV5" s="74">
        <v>16</v>
      </c>
      <c r="DW5" s="37">
        <f>+DT5*DU5+DV5</f>
        <v>96</v>
      </c>
      <c r="DX5" s="73">
        <v>1</v>
      </c>
      <c r="DY5" s="74">
        <v>40</v>
      </c>
      <c r="DZ5" s="74">
        <v>17</v>
      </c>
      <c r="EA5" s="37">
        <f>+DX5*DY5+DZ5</f>
        <v>57</v>
      </c>
      <c r="EB5" s="73">
        <v>1</v>
      </c>
      <c r="EC5" s="74">
        <v>90</v>
      </c>
      <c r="ED5" s="74">
        <v>11</v>
      </c>
      <c r="EE5" s="37">
        <f>+EB5*EC5+ED5</f>
        <v>101</v>
      </c>
      <c r="EF5" s="272"/>
      <c r="EG5" s="272"/>
      <c r="EH5" s="272"/>
      <c r="EI5" s="272"/>
      <c r="EJ5" s="272"/>
      <c r="EK5" s="272"/>
      <c r="EL5" s="272"/>
      <c r="EM5" s="272"/>
      <c r="EN5" s="272"/>
      <c r="EO5" s="272"/>
      <c r="EP5" s="272"/>
      <c r="EQ5" s="272"/>
      <c r="ER5" s="272"/>
      <c r="ES5" s="272"/>
      <c r="ET5" s="272"/>
      <c r="EU5" s="272"/>
      <c r="EV5" s="272"/>
      <c r="EW5" s="272"/>
      <c r="EX5" s="272"/>
      <c r="EY5" s="272"/>
      <c r="EZ5" s="272"/>
      <c r="FA5" s="272"/>
      <c r="FB5" s="272"/>
      <c r="FC5" s="272"/>
      <c r="FD5" s="272"/>
      <c r="FE5" s="272"/>
      <c r="FF5" s="272"/>
      <c r="FG5" s="272"/>
      <c r="FH5" s="272"/>
      <c r="FI5" s="272"/>
      <c r="FJ5" s="272"/>
      <c r="FK5" s="272"/>
      <c r="FL5" s="272"/>
      <c r="FM5" s="272"/>
      <c r="FN5" s="272"/>
      <c r="FO5" s="272"/>
      <c r="FP5" s="272"/>
      <c r="FQ5" s="272"/>
      <c r="FR5" s="80"/>
    </row>
    <row r="6" spans="1:174" x14ac:dyDescent="0.3">
      <c r="A6" s="252">
        <v>2</v>
      </c>
      <c r="B6" s="253" t="s">
        <v>31</v>
      </c>
      <c r="C6" s="254">
        <v>1989</v>
      </c>
      <c r="D6" s="255">
        <f>SUM(H6+L6+P6+T6+X6+AB6+AF6+AJ6+AR6+AV6+AY6+BB6+BE6+BH6+BK6+BN6+BR6+BU6+BX6+CA6+CY6+DC6+DG6)</f>
        <v>879</v>
      </c>
      <c r="E6" s="56"/>
      <c r="F6" s="24"/>
      <c r="G6" s="24"/>
      <c r="H6" s="25">
        <f t="shared" si="0"/>
        <v>0</v>
      </c>
      <c r="I6" s="23"/>
      <c r="J6" s="24"/>
      <c r="K6" s="24"/>
      <c r="L6" s="30">
        <f t="shared" si="1"/>
        <v>0</v>
      </c>
      <c r="M6" s="23">
        <v>1</v>
      </c>
      <c r="N6" s="24">
        <v>44</v>
      </c>
      <c r="O6" s="24">
        <v>3</v>
      </c>
      <c r="P6" s="25">
        <f t="shared" si="2"/>
        <v>47</v>
      </c>
      <c r="Q6" s="23">
        <v>1</v>
      </c>
      <c r="R6" s="24">
        <v>44</v>
      </c>
      <c r="S6" s="24">
        <v>4</v>
      </c>
      <c r="T6" s="25">
        <f>Q6*R6+S6</f>
        <v>48</v>
      </c>
      <c r="U6" s="23"/>
      <c r="V6" s="24"/>
      <c r="W6" s="24"/>
      <c r="X6" s="25">
        <f>U6*V6+W6</f>
        <v>0</v>
      </c>
      <c r="Y6" s="23"/>
      <c r="Z6" s="24"/>
      <c r="AA6" s="24"/>
      <c r="AB6" s="25">
        <f t="shared" si="5"/>
        <v>0</v>
      </c>
      <c r="AC6" s="39"/>
      <c r="AD6" s="24"/>
      <c r="AE6" s="24"/>
      <c r="AF6" s="31">
        <f t="shared" si="6"/>
        <v>0</v>
      </c>
      <c r="AG6" s="23"/>
      <c r="AH6" s="24"/>
      <c r="AI6" s="24"/>
      <c r="AJ6" s="43">
        <f t="shared" si="7"/>
        <v>0</v>
      </c>
      <c r="AK6" s="23"/>
      <c r="AL6" s="24"/>
      <c r="AM6" s="24"/>
      <c r="AN6" s="25"/>
      <c r="AO6" s="56"/>
      <c r="AP6" s="24"/>
      <c r="AQ6" s="24"/>
      <c r="AR6" s="43">
        <f>AO6*AP6+AQ6</f>
        <v>0</v>
      </c>
      <c r="AS6" s="23"/>
      <c r="AT6" s="24"/>
      <c r="AU6" s="24"/>
      <c r="AV6" s="43">
        <f t="shared" si="8"/>
        <v>0</v>
      </c>
      <c r="AW6" s="23"/>
      <c r="AX6" s="24"/>
      <c r="AY6" s="25">
        <f>SUM(AW6:AX6)</f>
        <v>0</v>
      </c>
      <c r="AZ6" s="56"/>
      <c r="BA6" s="24"/>
      <c r="BB6" s="43">
        <f t="shared" si="10"/>
        <v>0</v>
      </c>
      <c r="BC6" s="23"/>
      <c r="BD6" s="24"/>
      <c r="BE6" s="43">
        <f t="shared" si="11"/>
        <v>0</v>
      </c>
      <c r="BF6" s="23"/>
      <c r="BG6" s="24"/>
      <c r="BH6" s="43">
        <f t="shared" si="12"/>
        <v>0</v>
      </c>
      <c r="BI6" s="23"/>
      <c r="BJ6" s="24"/>
      <c r="BK6" s="43">
        <f t="shared" si="13"/>
        <v>0</v>
      </c>
      <c r="BL6" s="23"/>
      <c r="BM6" s="24"/>
      <c r="BN6" s="43">
        <f t="shared" si="14"/>
        <v>0</v>
      </c>
      <c r="BO6" s="23"/>
      <c r="BP6" s="4"/>
      <c r="BR6" s="25">
        <f>SUM(BP6:BQ6)</f>
        <v>0</v>
      </c>
      <c r="BS6" s="4"/>
      <c r="BU6" s="43">
        <f t="shared" si="15"/>
        <v>0</v>
      </c>
      <c r="BV6" s="23"/>
      <c r="BW6" s="24"/>
      <c r="BX6" s="43">
        <f t="shared" si="16"/>
        <v>0</v>
      </c>
      <c r="BY6" s="14"/>
      <c r="CA6" s="43">
        <f t="shared" si="17"/>
        <v>0</v>
      </c>
      <c r="CB6" s="23"/>
      <c r="CC6" s="24"/>
      <c r="CD6" s="24"/>
      <c r="CE6" s="25"/>
      <c r="CF6" s="23"/>
      <c r="CG6" s="24"/>
      <c r="CH6" s="24"/>
      <c r="CI6" s="43"/>
      <c r="CJ6" s="23"/>
      <c r="CK6" s="24"/>
      <c r="CL6" s="24"/>
      <c r="CM6" s="25"/>
      <c r="CN6" s="23"/>
      <c r="CO6" s="24"/>
      <c r="CP6" s="24"/>
      <c r="CQ6" s="25"/>
      <c r="CR6" s="23"/>
      <c r="CS6" s="24"/>
      <c r="CT6" s="24"/>
      <c r="CU6" s="25"/>
      <c r="CV6" s="56">
        <v>2</v>
      </c>
      <c r="CW6" s="24">
        <v>100</v>
      </c>
      <c r="CX6" s="24">
        <v>4</v>
      </c>
      <c r="CY6" s="25">
        <f>+CV6*CW6+CX6</f>
        <v>204</v>
      </c>
      <c r="CZ6" s="56">
        <v>3</v>
      </c>
      <c r="DA6" s="24">
        <v>120</v>
      </c>
      <c r="DB6" s="24">
        <v>10</v>
      </c>
      <c r="DC6" s="25">
        <f>+CZ6*DA6+DB6</f>
        <v>370</v>
      </c>
      <c r="DD6" s="56">
        <v>2</v>
      </c>
      <c r="DE6" s="24">
        <v>100</v>
      </c>
      <c r="DF6" s="24">
        <v>10</v>
      </c>
      <c r="DG6" s="25">
        <f>+DD6*DE6+DF6</f>
        <v>210</v>
      </c>
      <c r="DH6" s="23"/>
      <c r="DI6" s="24"/>
      <c r="DJ6" s="24"/>
      <c r="DK6" s="25"/>
      <c r="DL6" s="23"/>
      <c r="DM6" s="24"/>
      <c r="DN6" s="24"/>
      <c r="DO6" s="25"/>
      <c r="DP6" s="23"/>
      <c r="DQ6" s="24"/>
      <c r="DR6" s="24"/>
      <c r="DS6" s="25"/>
      <c r="DT6" s="23"/>
      <c r="DU6" s="24"/>
      <c r="DV6" s="24"/>
      <c r="DW6" s="25"/>
      <c r="DX6" s="23"/>
      <c r="DY6" s="24"/>
      <c r="DZ6" s="24"/>
      <c r="EA6" s="25"/>
      <c r="EB6" s="23"/>
      <c r="EC6" s="24"/>
      <c r="ED6" s="24"/>
      <c r="EE6" s="25"/>
    </row>
    <row r="7" spans="1:174" x14ac:dyDescent="0.3">
      <c r="A7" s="252">
        <v>3</v>
      </c>
      <c r="B7" s="253" t="s">
        <v>37</v>
      </c>
      <c r="C7" s="254">
        <v>1993</v>
      </c>
      <c r="D7" s="255">
        <f>+AN7+AJ7+AF7+AB7+X7+T7+P7+L7+H7+DG7</f>
        <v>506</v>
      </c>
      <c r="E7" s="267">
        <v>1</v>
      </c>
      <c r="F7" s="27">
        <v>84</v>
      </c>
      <c r="G7" s="27">
        <v>1</v>
      </c>
      <c r="H7" s="25">
        <f t="shared" si="0"/>
        <v>85</v>
      </c>
      <c r="I7" s="23"/>
      <c r="J7" s="24"/>
      <c r="K7" s="24"/>
      <c r="L7" s="30">
        <f t="shared" si="1"/>
        <v>0</v>
      </c>
      <c r="M7" s="23"/>
      <c r="N7" s="24"/>
      <c r="O7" s="24"/>
      <c r="P7" s="25">
        <f t="shared" si="2"/>
        <v>0</v>
      </c>
      <c r="Q7" s="23"/>
      <c r="R7" s="24"/>
      <c r="S7" s="24"/>
      <c r="T7" s="25">
        <f t="shared" si="3"/>
        <v>0</v>
      </c>
      <c r="U7" s="23"/>
      <c r="V7" s="24"/>
      <c r="W7" s="24"/>
      <c r="X7" s="25">
        <f t="shared" si="4"/>
        <v>0</v>
      </c>
      <c r="Y7" s="23"/>
      <c r="Z7" s="24"/>
      <c r="AA7" s="24"/>
      <c r="AB7" s="25">
        <f t="shared" si="5"/>
        <v>0</v>
      </c>
      <c r="AC7" s="39"/>
      <c r="AD7" s="24"/>
      <c r="AE7" s="24"/>
      <c r="AF7" s="31">
        <f t="shared" si="6"/>
        <v>0</v>
      </c>
      <c r="AG7" s="23"/>
      <c r="AH7" s="24"/>
      <c r="AI7" s="24"/>
      <c r="AJ7" s="43">
        <f t="shared" si="7"/>
        <v>0</v>
      </c>
      <c r="AK7" s="23">
        <v>2</v>
      </c>
      <c r="AL7" s="24">
        <v>100</v>
      </c>
      <c r="AM7" s="24">
        <v>10</v>
      </c>
      <c r="AN7" s="25">
        <f>+AK7*AL7+AM7</f>
        <v>210</v>
      </c>
      <c r="AO7" s="56"/>
      <c r="AP7" s="24"/>
      <c r="AQ7" s="24"/>
      <c r="AR7" s="43">
        <f t="shared" ref="AR7:AR17" si="18">AO7*AP7+AQ7</f>
        <v>0</v>
      </c>
      <c r="AS7" s="23"/>
      <c r="AT7" s="24"/>
      <c r="AU7" s="24"/>
      <c r="AV7" s="43">
        <f t="shared" si="8"/>
        <v>0</v>
      </c>
      <c r="AW7" s="23"/>
      <c r="AX7" s="24"/>
      <c r="AY7" s="37">
        <f t="shared" si="9"/>
        <v>0</v>
      </c>
      <c r="AZ7" s="23"/>
      <c r="BA7" s="24"/>
      <c r="BB7" s="43">
        <f t="shared" si="10"/>
        <v>0</v>
      </c>
      <c r="BC7" s="23"/>
      <c r="BD7" s="24"/>
      <c r="BE7" s="43">
        <f t="shared" si="11"/>
        <v>0</v>
      </c>
      <c r="BF7" s="23"/>
      <c r="BG7" s="24"/>
      <c r="BH7" s="43">
        <f t="shared" si="12"/>
        <v>0</v>
      </c>
      <c r="BI7" s="23"/>
      <c r="BJ7" s="24"/>
      <c r="BK7" s="43">
        <f t="shared" si="13"/>
        <v>0</v>
      </c>
      <c r="BL7" s="23"/>
      <c r="BM7" s="24"/>
      <c r="BN7" s="43">
        <f t="shared" si="14"/>
        <v>0</v>
      </c>
      <c r="BO7" s="23"/>
      <c r="BP7" s="80"/>
      <c r="BQ7" s="15"/>
      <c r="BR7" s="25">
        <f>SUM(BP7:BQ7)</f>
        <v>0</v>
      </c>
      <c r="BS7" s="80"/>
      <c r="BT7" s="15"/>
      <c r="BU7" s="43">
        <f t="shared" si="15"/>
        <v>0</v>
      </c>
      <c r="BV7" s="23"/>
      <c r="BW7" s="24"/>
      <c r="BX7" s="43">
        <f t="shared" si="16"/>
        <v>0</v>
      </c>
      <c r="BY7" s="63"/>
      <c r="BZ7" s="15"/>
      <c r="CA7" s="43">
        <f t="shared" si="17"/>
        <v>0</v>
      </c>
      <c r="CB7" s="23"/>
      <c r="CC7" s="24"/>
      <c r="CD7" s="24"/>
      <c r="CE7" s="25"/>
      <c r="CF7" s="23"/>
      <c r="CG7" s="24"/>
      <c r="CH7" s="24"/>
      <c r="CI7" s="43"/>
      <c r="CJ7" s="23"/>
      <c r="CK7" s="24"/>
      <c r="CL7" s="24"/>
      <c r="CM7" s="25"/>
      <c r="CN7" s="23"/>
      <c r="CO7" s="24"/>
      <c r="CP7" s="24"/>
      <c r="CQ7" s="25"/>
      <c r="CR7" s="23"/>
      <c r="CS7" s="24"/>
      <c r="CT7" s="24"/>
      <c r="CU7" s="25"/>
      <c r="CV7" s="4"/>
      <c r="CW7" s="1"/>
      <c r="CX7" s="1"/>
      <c r="CY7" s="76"/>
      <c r="CZ7" s="4"/>
      <c r="DA7" s="1"/>
      <c r="DB7" s="1"/>
      <c r="DC7" s="76"/>
      <c r="DD7" s="56">
        <v>2</v>
      </c>
      <c r="DE7" s="24">
        <v>100</v>
      </c>
      <c r="DF7" s="24">
        <v>11</v>
      </c>
      <c r="DG7" s="25">
        <f>+DD7*DE7+DF7</f>
        <v>211</v>
      </c>
      <c r="DH7" s="23"/>
      <c r="DI7" s="24"/>
      <c r="DJ7" s="24"/>
      <c r="DK7" s="25"/>
      <c r="DL7" s="23"/>
      <c r="DM7" s="24"/>
      <c r="DN7" s="24"/>
      <c r="DO7" s="25"/>
      <c r="DP7" s="23"/>
      <c r="DQ7" s="24"/>
      <c r="DR7" s="24"/>
      <c r="DS7" s="25"/>
      <c r="DT7" s="23"/>
      <c r="DU7" s="24"/>
      <c r="DV7" s="24"/>
      <c r="DW7" s="25"/>
      <c r="DX7" s="23"/>
      <c r="DY7" s="24"/>
      <c r="DZ7" s="24"/>
      <c r="EA7" s="25"/>
      <c r="EB7" s="23"/>
      <c r="EC7" s="24"/>
      <c r="ED7" s="24"/>
      <c r="EE7" s="25"/>
    </row>
    <row r="8" spans="1:174" x14ac:dyDescent="0.3">
      <c r="A8" s="245">
        <v>4</v>
      </c>
      <c r="B8" s="165" t="s">
        <v>5</v>
      </c>
      <c r="C8" s="24"/>
      <c r="D8" s="30">
        <f>SUM(H8+L8+P8+T8+X8+AB8+AF8+AJ8+AR8+AV8+AY8+BB8+BE8+BH8+BK8+BN8+BR8+BU8+BX8+CA8)</f>
        <v>291</v>
      </c>
      <c r="E8" s="56"/>
      <c r="F8" s="24"/>
      <c r="G8" s="24"/>
      <c r="H8" s="25">
        <f t="shared" si="0"/>
        <v>0</v>
      </c>
      <c r="I8" s="23"/>
      <c r="J8" s="24"/>
      <c r="K8" s="24"/>
      <c r="L8" s="30">
        <f t="shared" si="1"/>
        <v>0</v>
      </c>
      <c r="M8" s="23"/>
      <c r="N8" s="24"/>
      <c r="O8" s="24"/>
      <c r="P8" s="25">
        <f t="shared" si="2"/>
        <v>0</v>
      </c>
      <c r="Q8" s="23"/>
      <c r="R8" s="24"/>
      <c r="S8" s="24"/>
      <c r="T8" s="25">
        <f>Q8*R8+S8</f>
        <v>0</v>
      </c>
      <c r="U8" s="23"/>
      <c r="V8" s="24"/>
      <c r="W8" s="24"/>
      <c r="X8" s="25">
        <f>U8*V8+W8</f>
        <v>0</v>
      </c>
      <c r="Y8" s="23"/>
      <c r="Z8" s="24"/>
      <c r="AA8" s="24"/>
      <c r="AB8" s="25">
        <f t="shared" si="5"/>
        <v>0</v>
      </c>
      <c r="AC8" s="39">
        <v>1</v>
      </c>
      <c r="AD8" s="24">
        <v>84</v>
      </c>
      <c r="AE8" s="24">
        <v>1</v>
      </c>
      <c r="AF8" s="31">
        <f t="shared" si="6"/>
        <v>85</v>
      </c>
      <c r="AG8" s="23"/>
      <c r="AH8" s="24"/>
      <c r="AI8" s="24"/>
      <c r="AJ8" s="43">
        <f t="shared" si="7"/>
        <v>0</v>
      </c>
      <c r="AK8" s="23"/>
      <c r="AL8" s="24"/>
      <c r="AM8" s="24"/>
      <c r="AN8" s="25"/>
      <c r="AO8" s="56"/>
      <c r="AP8" s="24"/>
      <c r="AQ8" s="24"/>
      <c r="AR8" s="43">
        <f>AO8*AP8+AQ8</f>
        <v>0</v>
      </c>
      <c r="AS8" s="23"/>
      <c r="AT8" s="24"/>
      <c r="AU8" s="24"/>
      <c r="AV8" s="43">
        <f t="shared" si="8"/>
        <v>0</v>
      </c>
      <c r="AW8" s="23"/>
      <c r="AX8" s="24"/>
      <c r="AY8" s="25">
        <f>SUM(AW8:AX8)</f>
        <v>0</v>
      </c>
      <c r="AZ8" s="23"/>
      <c r="BA8" s="24"/>
      <c r="BB8" s="43">
        <f t="shared" si="10"/>
        <v>0</v>
      </c>
      <c r="BC8" s="23"/>
      <c r="BD8" s="24"/>
      <c r="BE8" s="43">
        <f t="shared" si="11"/>
        <v>0</v>
      </c>
      <c r="BF8" s="23"/>
      <c r="BG8" s="24"/>
      <c r="BH8" s="43">
        <f t="shared" si="12"/>
        <v>0</v>
      </c>
      <c r="BI8" s="23"/>
      <c r="BJ8" s="24"/>
      <c r="BK8" s="43">
        <f t="shared" si="13"/>
        <v>0</v>
      </c>
      <c r="BL8" s="23"/>
      <c r="BM8" s="24"/>
      <c r="BN8" s="43">
        <f t="shared" si="14"/>
        <v>0</v>
      </c>
      <c r="BO8" s="23">
        <v>2</v>
      </c>
      <c r="BP8" s="56">
        <v>100</v>
      </c>
      <c r="BQ8" s="24">
        <v>6</v>
      </c>
      <c r="BR8" s="25">
        <f>+BO8*BP8+BQ8</f>
        <v>206</v>
      </c>
      <c r="BS8" s="4"/>
      <c r="BU8" s="43">
        <f t="shared" si="15"/>
        <v>0</v>
      </c>
      <c r="BV8" s="23"/>
      <c r="BW8" s="24"/>
      <c r="BX8" s="43">
        <f t="shared" si="16"/>
        <v>0</v>
      </c>
      <c r="BY8" s="14"/>
      <c r="CA8" s="43">
        <f t="shared" si="17"/>
        <v>0</v>
      </c>
      <c r="CB8" s="23"/>
      <c r="CC8" s="24"/>
      <c r="CD8" s="24"/>
      <c r="CE8" s="25"/>
      <c r="CF8" s="23"/>
      <c r="CG8" s="24"/>
      <c r="CH8" s="24"/>
      <c r="CI8" s="43"/>
      <c r="CJ8" s="23"/>
      <c r="CK8" s="24"/>
      <c r="CL8" s="24"/>
      <c r="CM8" s="25"/>
      <c r="CN8" s="23"/>
      <c r="CO8" s="24"/>
      <c r="CP8" s="24"/>
      <c r="CQ8" s="25"/>
      <c r="CR8" s="23"/>
      <c r="CS8" s="24"/>
      <c r="CT8" s="24"/>
      <c r="CU8" s="25"/>
      <c r="CV8" s="4"/>
      <c r="CW8" s="1"/>
      <c r="CX8" s="1"/>
      <c r="CY8" s="76"/>
      <c r="CZ8" s="4"/>
      <c r="DA8" s="1"/>
      <c r="DB8" s="1"/>
      <c r="DC8" s="76"/>
      <c r="DD8" s="4"/>
      <c r="DE8" s="1"/>
      <c r="DF8" s="1"/>
      <c r="DG8" s="76"/>
      <c r="DH8" s="23"/>
      <c r="DI8" s="24"/>
      <c r="DJ8" s="24"/>
      <c r="DK8" s="25"/>
      <c r="DL8" s="23"/>
      <c r="DM8" s="24"/>
      <c r="DN8" s="24"/>
      <c r="DO8" s="25"/>
      <c r="DP8" s="23"/>
      <c r="DQ8" s="24"/>
      <c r="DR8" s="24"/>
      <c r="DS8" s="25"/>
      <c r="DT8" s="23"/>
      <c r="DU8" s="24"/>
      <c r="DV8" s="24"/>
      <c r="DW8" s="25"/>
      <c r="DX8" s="23"/>
      <c r="DY8" s="24"/>
      <c r="DZ8" s="24"/>
      <c r="EA8" s="25"/>
      <c r="EB8" s="23"/>
      <c r="EC8" s="24"/>
      <c r="ED8" s="24"/>
      <c r="EE8" s="25"/>
    </row>
    <row r="9" spans="1:174" x14ac:dyDescent="0.3">
      <c r="A9" s="245">
        <v>5</v>
      </c>
      <c r="B9" s="165" t="s">
        <v>42</v>
      </c>
      <c r="C9" s="24">
        <v>1999</v>
      </c>
      <c r="D9" s="30">
        <f t="shared" ref="D9:D19" si="19">SUM(H9+L9+P9+T9+X9+AB9+AF9+AJ9+AR9+AV9+AY9+BB9+BE9+BH9+BK9+BN9+BR9+BU9+BX9+CA9)</f>
        <v>280</v>
      </c>
      <c r="E9" s="56"/>
      <c r="F9" s="24"/>
      <c r="G9" s="24"/>
      <c r="H9" s="25">
        <f t="shared" si="0"/>
        <v>0</v>
      </c>
      <c r="I9" s="23"/>
      <c r="J9" s="24"/>
      <c r="K9" s="24"/>
      <c r="L9" s="30">
        <f t="shared" si="1"/>
        <v>0</v>
      </c>
      <c r="M9" s="23">
        <v>1</v>
      </c>
      <c r="N9" s="24">
        <v>84</v>
      </c>
      <c r="O9" s="24">
        <v>1</v>
      </c>
      <c r="P9" s="25">
        <f t="shared" si="2"/>
        <v>85</v>
      </c>
      <c r="Q9" s="23">
        <v>1.5</v>
      </c>
      <c r="R9" s="24">
        <v>102</v>
      </c>
      <c r="S9" s="24">
        <v>1</v>
      </c>
      <c r="T9" s="25">
        <f t="shared" si="3"/>
        <v>154</v>
      </c>
      <c r="U9" s="23"/>
      <c r="V9" s="24"/>
      <c r="W9" s="24"/>
      <c r="X9" s="25">
        <f t="shared" si="4"/>
        <v>0</v>
      </c>
      <c r="Y9" s="23">
        <v>1</v>
      </c>
      <c r="Z9" s="24">
        <v>40</v>
      </c>
      <c r="AA9" s="24">
        <v>1</v>
      </c>
      <c r="AB9" s="25">
        <f t="shared" si="5"/>
        <v>41</v>
      </c>
      <c r="AC9" s="39"/>
      <c r="AD9" s="24"/>
      <c r="AE9" s="24"/>
      <c r="AF9" s="31">
        <f t="shared" si="6"/>
        <v>0</v>
      </c>
      <c r="AG9" s="23"/>
      <c r="AH9" s="24"/>
      <c r="AI9" s="24"/>
      <c r="AJ9" s="43">
        <f t="shared" si="7"/>
        <v>0</v>
      </c>
      <c r="AK9" s="23"/>
      <c r="AL9" s="24"/>
      <c r="AM9" s="24"/>
      <c r="AN9" s="25"/>
      <c r="AO9" s="56"/>
      <c r="AP9" s="24"/>
      <c r="AQ9" s="24"/>
      <c r="AR9" s="43">
        <f>AO9*AP9+AQ9</f>
        <v>0</v>
      </c>
      <c r="AS9" s="23"/>
      <c r="AT9" s="24"/>
      <c r="AU9" s="24"/>
      <c r="AV9" s="43">
        <f t="shared" si="8"/>
        <v>0</v>
      </c>
      <c r="AW9" s="23"/>
      <c r="AX9" s="24"/>
      <c r="AY9" s="25">
        <f>SUM(AW9:AX9)</f>
        <v>0</v>
      </c>
      <c r="AZ9" s="56"/>
      <c r="BA9" s="24"/>
      <c r="BB9" s="43">
        <f t="shared" si="10"/>
        <v>0</v>
      </c>
      <c r="BC9" s="23"/>
      <c r="BD9" s="24"/>
      <c r="BE9" s="43">
        <f t="shared" si="11"/>
        <v>0</v>
      </c>
      <c r="BF9" s="23"/>
      <c r="BG9" s="24"/>
      <c r="BH9" s="43">
        <f t="shared" si="12"/>
        <v>0</v>
      </c>
      <c r="BI9" s="23"/>
      <c r="BJ9" s="24"/>
      <c r="BK9" s="43">
        <f t="shared" si="13"/>
        <v>0</v>
      </c>
      <c r="BL9" s="23"/>
      <c r="BM9" s="24"/>
      <c r="BN9" s="43">
        <f t="shared" si="14"/>
        <v>0</v>
      </c>
      <c r="BO9" s="23"/>
      <c r="BP9" s="4"/>
      <c r="BR9" s="25">
        <f>SUM(BP9:BQ9)</f>
        <v>0</v>
      </c>
      <c r="BS9" s="4"/>
      <c r="BU9" s="43">
        <f t="shared" si="15"/>
        <v>0</v>
      </c>
      <c r="BV9" s="23"/>
      <c r="BW9" s="24"/>
      <c r="BX9" s="43">
        <f t="shared" si="16"/>
        <v>0</v>
      </c>
      <c r="BY9" s="14"/>
      <c r="CA9" s="43">
        <f t="shared" si="17"/>
        <v>0</v>
      </c>
      <c r="CB9" s="23"/>
      <c r="CC9" s="24"/>
      <c r="CD9" s="24"/>
      <c r="CE9" s="25"/>
      <c r="CF9" s="23"/>
      <c r="CG9" s="24"/>
      <c r="CH9" s="24"/>
      <c r="CI9" s="43"/>
      <c r="CJ9" s="23"/>
      <c r="CK9" s="24"/>
      <c r="CL9" s="24"/>
      <c r="CM9" s="25"/>
      <c r="CN9" s="23"/>
      <c r="CO9" s="24"/>
      <c r="CP9" s="24"/>
      <c r="CQ9" s="25"/>
      <c r="CR9" s="23"/>
      <c r="CS9" s="24"/>
      <c r="CT9" s="24"/>
      <c r="CU9" s="25"/>
      <c r="CV9" s="4"/>
      <c r="CW9" s="1"/>
      <c r="CX9" s="1"/>
      <c r="CY9" s="76"/>
      <c r="CZ9" s="4"/>
      <c r="DA9" s="1"/>
      <c r="DB9" s="1"/>
      <c r="DC9" s="76"/>
      <c r="DD9" s="4"/>
      <c r="DE9" s="1"/>
      <c r="DF9" s="1"/>
      <c r="DG9" s="76"/>
      <c r="DH9" s="23"/>
      <c r="DI9" s="24"/>
      <c r="DJ9" s="24"/>
      <c r="DK9" s="25"/>
      <c r="DL9" s="23"/>
      <c r="DM9" s="24"/>
      <c r="DN9" s="24"/>
      <c r="DO9" s="25"/>
      <c r="DP9" s="23"/>
      <c r="DQ9" s="24"/>
      <c r="DR9" s="24"/>
      <c r="DS9" s="25"/>
      <c r="DT9" s="23"/>
      <c r="DU9" s="24"/>
      <c r="DV9" s="24"/>
      <c r="DW9" s="25"/>
      <c r="DX9" s="23"/>
      <c r="DY9" s="24"/>
      <c r="DZ9" s="24"/>
      <c r="EA9" s="25"/>
      <c r="EB9" s="23"/>
      <c r="EC9" s="24"/>
      <c r="ED9" s="24"/>
      <c r="EE9" s="25"/>
    </row>
    <row r="10" spans="1:174" s="93" customFormat="1" x14ac:dyDescent="0.3">
      <c r="A10" s="245">
        <v>6</v>
      </c>
      <c r="B10" s="218" t="s">
        <v>8</v>
      </c>
      <c r="C10" s="86"/>
      <c r="D10" s="88">
        <f>SUM(H10+L10+P10+T10+X10+AB10+AF10+AJ10+AR10+AV10+AY10+BB10+BE10+BH10+BK10+BN10+BR10+BU10+BX10+CA10)</f>
        <v>209</v>
      </c>
      <c r="E10" s="98"/>
      <c r="F10" s="86"/>
      <c r="G10" s="86"/>
      <c r="H10" s="87">
        <f t="shared" si="0"/>
        <v>0</v>
      </c>
      <c r="I10" s="85"/>
      <c r="J10" s="86"/>
      <c r="K10" s="86"/>
      <c r="L10" s="88">
        <f t="shared" si="1"/>
        <v>0</v>
      </c>
      <c r="M10" s="85"/>
      <c r="N10" s="86"/>
      <c r="O10" s="86"/>
      <c r="P10" s="87">
        <f t="shared" si="2"/>
        <v>0</v>
      </c>
      <c r="Q10" s="85"/>
      <c r="R10" s="86"/>
      <c r="S10" s="86"/>
      <c r="T10" s="87">
        <f>Q10*R10+S10</f>
        <v>0</v>
      </c>
      <c r="U10" s="85">
        <v>1</v>
      </c>
      <c r="V10" s="86">
        <v>65</v>
      </c>
      <c r="W10" s="86"/>
      <c r="X10" s="87">
        <f>U10*V10+W10</f>
        <v>65</v>
      </c>
      <c r="Y10" s="85">
        <v>1</v>
      </c>
      <c r="Z10" s="86">
        <v>80</v>
      </c>
      <c r="AA10" s="86"/>
      <c r="AB10" s="87">
        <f t="shared" si="5"/>
        <v>80</v>
      </c>
      <c r="AC10" s="89"/>
      <c r="AD10" s="86"/>
      <c r="AE10" s="86"/>
      <c r="AF10" s="90">
        <f t="shared" si="6"/>
        <v>0</v>
      </c>
      <c r="AG10" s="85">
        <v>1</v>
      </c>
      <c r="AH10" s="86">
        <v>63</v>
      </c>
      <c r="AI10" s="86">
        <v>1</v>
      </c>
      <c r="AJ10" s="91">
        <f t="shared" si="7"/>
        <v>64</v>
      </c>
      <c r="AK10" s="85"/>
      <c r="AL10" s="86"/>
      <c r="AM10" s="86"/>
      <c r="AN10" s="87"/>
      <c r="AO10" s="98"/>
      <c r="AP10" s="86"/>
      <c r="AQ10" s="86"/>
      <c r="AR10" s="91">
        <f>AO10*AP10+AQ10</f>
        <v>0</v>
      </c>
      <c r="AS10" s="85"/>
      <c r="AT10" s="86"/>
      <c r="AU10" s="86"/>
      <c r="AV10" s="91">
        <f t="shared" si="8"/>
        <v>0</v>
      </c>
      <c r="AW10" s="85"/>
      <c r="AX10" s="86"/>
      <c r="AY10" s="87">
        <f>SUM(AW10:AX10)</f>
        <v>0</v>
      </c>
      <c r="AZ10" s="85"/>
      <c r="BA10" s="86"/>
      <c r="BB10" s="91">
        <f t="shared" si="10"/>
        <v>0</v>
      </c>
      <c r="BC10" s="85"/>
      <c r="BD10" s="86"/>
      <c r="BE10" s="91">
        <f t="shared" si="11"/>
        <v>0</v>
      </c>
      <c r="BF10" s="85"/>
      <c r="BG10" s="86"/>
      <c r="BH10" s="91">
        <f t="shared" si="12"/>
        <v>0</v>
      </c>
      <c r="BI10" s="85"/>
      <c r="BJ10" s="86"/>
      <c r="BK10" s="91">
        <f t="shared" si="13"/>
        <v>0</v>
      </c>
      <c r="BL10" s="85"/>
      <c r="BM10" s="86"/>
      <c r="BN10" s="91">
        <f t="shared" si="14"/>
        <v>0</v>
      </c>
      <c r="BO10" s="85"/>
      <c r="BP10" s="92"/>
      <c r="BR10" s="87">
        <f>SUM(BP10:BQ10)</f>
        <v>0</v>
      </c>
      <c r="BS10" s="92"/>
      <c r="BU10" s="91">
        <f t="shared" si="15"/>
        <v>0</v>
      </c>
      <c r="BV10" s="85"/>
      <c r="BW10" s="86"/>
      <c r="BX10" s="91">
        <f t="shared" si="16"/>
        <v>0</v>
      </c>
      <c r="BY10" s="94"/>
      <c r="CA10" s="87">
        <f t="shared" si="17"/>
        <v>0</v>
      </c>
      <c r="CB10" s="85"/>
      <c r="CC10" s="86"/>
      <c r="CD10" s="86"/>
      <c r="CE10" s="87"/>
      <c r="CF10" s="85"/>
      <c r="CG10" s="86"/>
      <c r="CH10" s="86"/>
      <c r="CI10" s="91"/>
      <c r="CJ10" s="85"/>
      <c r="CK10" s="86"/>
      <c r="CL10" s="86"/>
      <c r="CM10" s="87"/>
      <c r="CN10" s="85"/>
      <c r="CO10" s="86"/>
      <c r="CP10" s="86"/>
      <c r="CQ10" s="87"/>
      <c r="CR10" s="85"/>
      <c r="CS10" s="86"/>
      <c r="CT10" s="86"/>
      <c r="CU10" s="87"/>
      <c r="CV10" s="92"/>
      <c r="CY10" s="191"/>
      <c r="CZ10" s="92"/>
      <c r="DC10" s="191"/>
      <c r="DD10" s="92"/>
      <c r="DG10" s="191"/>
      <c r="DH10" s="85"/>
      <c r="DI10" s="86"/>
      <c r="DJ10" s="86"/>
      <c r="DK10" s="87"/>
      <c r="DL10" s="85"/>
      <c r="DM10" s="86"/>
      <c r="DN10" s="86"/>
      <c r="DO10" s="87"/>
      <c r="DP10" s="85"/>
      <c r="DQ10" s="86"/>
      <c r="DR10" s="86"/>
      <c r="DS10" s="87"/>
      <c r="DT10" s="85"/>
      <c r="DU10" s="86"/>
      <c r="DV10" s="86"/>
      <c r="DW10" s="87"/>
      <c r="DX10" s="85"/>
      <c r="DY10" s="86"/>
      <c r="DZ10" s="86"/>
      <c r="EA10" s="87"/>
      <c r="EB10" s="85"/>
      <c r="EC10" s="86"/>
      <c r="ED10" s="86"/>
      <c r="EE10" s="87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2"/>
    </row>
    <row r="11" spans="1:174" x14ac:dyDescent="0.3">
      <c r="A11" s="245">
        <v>7</v>
      </c>
      <c r="B11" s="165" t="s">
        <v>174</v>
      </c>
      <c r="C11" s="24">
        <v>1995</v>
      </c>
      <c r="D11" s="30">
        <f>SUM(H11+L11+P11+T11+X11+AB11+AF11+AJ11+AR11+AV11+AY11+BB11+BE11+BH11+BK11+BN11+BR11+BU11+BX11+CA11)</f>
        <v>137</v>
      </c>
      <c r="E11" s="56"/>
      <c r="F11" s="24"/>
      <c r="G11" s="24"/>
      <c r="H11" s="25"/>
      <c r="I11" s="23">
        <v>1</v>
      </c>
      <c r="J11" s="24">
        <v>12</v>
      </c>
      <c r="K11" s="24">
        <v>2</v>
      </c>
      <c r="L11" s="30">
        <f t="shared" si="1"/>
        <v>14</v>
      </c>
      <c r="M11" s="23">
        <v>1</v>
      </c>
      <c r="N11" s="24">
        <v>22</v>
      </c>
      <c r="O11" s="24">
        <v>3</v>
      </c>
      <c r="P11" s="25">
        <f t="shared" si="2"/>
        <v>25</v>
      </c>
      <c r="Q11" s="23"/>
      <c r="R11" s="24"/>
      <c r="S11" s="24"/>
      <c r="T11" s="25"/>
      <c r="U11" s="23">
        <v>1</v>
      </c>
      <c r="V11" s="24">
        <v>25</v>
      </c>
      <c r="W11" s="24">
        <v>1</v>
      </c>
      <c r="X11" s="87">
        <f>U11*V11+W11</f>
        <v>26</v>
      </c>
      <c r="Y11" s="23">
        <v>1</v>
      </c>
      <c r="Z11" s="24">
        <v>24</v>
      </c>
      <c r="AA11" s="24">
        <v>4</v>
      </c>
      <c r="AB11" s="87">
        <f t="shared" si="5"/>
        <v>28</v>
      </c>
      <c r="AC11" s="39"/>
      <c r="AD11" s="24"/>
      <c r="AE11" s="24"/>
      <c r="AF11" s="31"/>
      <c r="AG11" s="23">
        <v>1</v>
      </c>
      <c r="AH11" s="24">
        <v>42</v>
      </c>
      <c r="AI11" s="24">
        <v>2</v>
      </c>
      <c r="AJ11" s="91">
        <f t="shared" si="7"/>
        <v>44</v>
      </c>
      <c r="AK11" s="23"/>
      <c r="AL11" s="24"/>
      <c r="AM11" s="24"/>
      <c r="AN11" s="25"/>
      <c r="AO11" s="56"/>
      <c r="AP11" s="24"/>
      <c r="AQ11" s="24"/>
      <c r="AR11" s="43"/>
      <c r="AS11" s="23"/>
      <c r="AT11" s="24"/>
      <c r="AU11" s="24"/>
      <c r="AV11" s="43"/>
      <c r="AW11" s="23"/>
      <c r="AX11" s="24"/>
      <c r="AY11" s="37"/>
      <c r="AZ11" s="56"/>
      <c r="BA11" s="24"/>
      <c r="BB11" s="43"/>
      <c r="BC11" s="23"/>
      <c r="BD11" s="24"/>
      <c r="BE11" s="43"/>
      <c r="BF11" s="23"/>
      <c r="BG11" s="24"/>
      <c r="BH11" s="43"/>
      <c r="BI11" s="23"/>
      <c r="BJ11" s="24"/>
      <c r="BK11" s="43"/>
      <c r="BL11" s="23"/>
      <c r="BM11" s="24"/>
      <c r="BN11" s="43"/>
      <c r="BO11" s="23"/>
      <c r="BP11" s="4"/>
      <c r="BR11" s="25"/>
      <c r="BS11" s="4"/>
      <c r="BU11" s="43"/>
      <c r="BV11" s="23"/>
      <c r="BW11" s="24"/>
      <c r="BX11" s="43"/>
      <c r="BY11" s="14"/>
      <c r="CA11" s="43"/>
      <c r="CB11" s="23"/>
      <c r="CC11" s="24"/>
      <c r="CD11" s="24"/>
      <c r="CE11" s="25"/>
      <c r="CF11" s="23"/>
      <c r="CG11" s="24"/>
      <c r="CH11" s="24"/>
      <c r="CI11" s="43"/>
      <c r="CJ11" s="23"/>
      <c r="CK11" s="24"/>
      <c r="CL11" s="24"/>
      <c r="CM11" s="25"/>
      <c r="CN11" s="56"/>
      <c r="CO11" s="24"/>
      <c r="CP11" s="24"/>
      <c r="CQ11" s="25"/>
      <c r="CR11" s="23"/>
      <c r="CS11" s="24"/>
      <c r="CT11" s="24"/>
      <c r="CU11" s="25"/>
      <c r="CV11" s="4"/>
      <c r="CW11" s="1"/>
      <c r="CX11" s="1"/>
      <c r="CY11" s="76"/>
      <c r="CZ11" s="4"/>
      <c r="DA11" s="1"/>
      <c r="DB11" s="1"/>
      <c r="DC11" s="76"/>
      <c r="DD11" s="4"/>
      <c r="DE11" s="1"/>
      <c r="DF11" s="1"/>
      <c r="DG11" s="76"/>
      <c r="DH11" s="56"/>
      <c r="DI11" s="24"/>
      <c r="DJ11" s="24"/>
      <c r="DK11" s="25"/>
      <c r="DL11" s="56"/>
      <c r="DM11" s="24"/>
      <c r="DN11" s="24"/>
      <c r="DO11" s="25"/>
      <c r="DP11" s="56"/>
      <c r="DQ11" s="24"/>
      <c r="DR11" s="24"/>
      <c r="DS11" s="25"/>
      <c r="DT11" s="56"/>
      <c r="DU11" s="24"/>
      <c r="DV11" s="24"/>
      <c r="DW11" s="25"/>
      <c r="DX11" s="56"/>
      <c r="DY11" s="24"/>
      <c r="DZ11" s="24"/>
      <c r="EA11" s="25"/>
      <c r="EB11" s="56"/>
      <c r="EC11" s="24"/>
      <c r="ED11" s="24"/>
      <c r="EE11" s="25"/>
    </row>
    <row r="12" spans="1:174" s="93" customFormat="1" x14ac:dyDescent="0.3">
      <c r="A12" s="245">
        <v>8</v>
      </c>
      <c r="B12" s="173" t="s">
        <v>176</v>
      </c>
      <c r="C12" s="86">
        <v>1995</v>
      </c>
      <c r="D12" s="88">
        <f>SUM(H12+L12+P12+T12+X12+AB12+AF12+AJ12+AR12+AV12+AY12+BB12+BE12+BH12+BK12+BN12+BR12+BU12+BX12+CA12)</f>
        <v>77</v>
      </c>
      <c r="E12" s="98"/>
      <c r="F12" s="86"/>
      <c r="G12" s="86"/>
      <c r="H12" s="87"/>
      <c r="I12" s="85">
        <v>1</v>
      </c>
      <c r="J12" s="86">
        <v>21</v>
      </c>
      <c r="K12" s="86">
        <v>3</v>
      </c>
      <c r="L12" s="88">
        <f>I12*J12+K12</f>
        <v>24</v>
      </c>
      <c r="M12" s="85"/>
      <c r="N12" s="86"/>
      <c r="O12" s="86"/>
      <c r="P12" s="87">
        <f>M12*N12+O12</f>
        <v>0</v>
      </c>
      <c r="Q12" s="85"/>
      <c r="R12" s="86"/>
      <c r="S12" s="86"/>
      <c r="T12" s="87"/>
      <c r="U12" s="85"/>
      <c r="V12" s="86"/>
      <c r="W12" s="86"/>
      <c r="X12" s="87"/>
      <c r="Y12" s="85">
        <v>1</v>
      </c>
      <c r="Z12" s="86">
        <v>24</v>
      </c>
      <c r="AA12" s="86">
        <v>2</v>
      </c>
      <c r="AB12" s="87">
        <f>Y12*Z12+AA12</f>
        <v>26</v>
      </c>
      <c r="AC12" s="89"/>
      <c r="AD12" s="97"/>
      <c r="AE12" s="97"/>
      <c r="AF12" s="90"/>
      <c r="AG12" s="85">
        <v>1</v>
      </c>
      <c r="AH12" s="86">
        <v>21</v>
      </c>
      <c r="AI12" s="86">
        <v>6</v>
      </c>
      <c r="AJ12" s="91">
        <f>AG12*AH12+AI12</f>
        <v>27</v>
      </c>
      <c r="AK12" s="85"/>
      <c r="AL12" s="86"/>
      <c r="AM12" s="86"/>
      <c r="AN12" s="87"/>
      <c r="AO12" s="98"/>
      <c r="AP12" s="86"/>
      <c r="AQ12" s="86"/>
      <c r="AR12" s="91"/>
      <c r="AS12" s="85"/>
      <c r="AT12" s="86"/>
      <c r="AU12" s="86"/>
      <c r="AV12" s="91"/>
      <c r="AW12" s="85"/>
      <c r="AX12" s="86"/>
      <c r="AY12" s="87"/>
      <c r="AZ12" s="98"/>
      <c r="BA12" s="86"/>
      <c r="BB12" s="91"/>
      <c r="BC12" s="85"/>
      <c r="BD12" s="86"/>
      <c r="BE12" s="91"/>
      <c r="BF12" s="85"/>
      <c r="BG12" s="86"/>
      <c r="BH12" s="91"/>
      <c r="BI12" s="85"/>
      <c r="BJ12" s="86"/>
      <c r="BK12" s="91"/>
      <c r="BL12" s="85"/>
      <c r="BM12" s="86"/>
      <c r="BN12" s="91"/>
      <c r="BO12" s="85"/>
      <c r="BP12" s="92"/>
      <c r="BR12" s="87"/>
      <c r="BS12" s="92"/>
      <c r="BU12" s="91"/>
      <c r="BV12" s="85"/>
      <c r="BW12" s="86"/>
      <c r="BX12" s="91"/>
      <c r="BY12" s="94"/>
      <c r="CA12" s="91"/>
      <c r="CB12" s="85"/>
      <c r="CC12" s="86"/>
      <c r="CD12" s="86"/>
      <c r="CE12" s="87"/>
      <c r="CF12" s="85"/>
      <c r="CG12" s="86"/>
      <c r="CH12" s="86"/>
      <c r="CI12" s="87"/>
      <c r="CJ12" s="85"/>
      <c r="CK12" s="86"/>
      <c r="CL12" s="86"/>
      <c r="CM12" s="87"/>
      <c r="CN12" s="98"/>
      <c r="CO12" s="86"/>
      <c r="CP12" s="86"/>
      <c r="CQ12" s="87"/>
      <c r="CR12" s="85"/>
      <c r="CS12" s="86"/>
      <c r="CT12" s="86"/>
      <c r="CU12" s="87"/>
      <c r="CV12" s="94"/>
      <c r="CY12" s="191"/>
      <c r="CZ12" s="92"/>
      <c r="DC12" s="191"/>
      <c r="DD12" s="92"/>
      <c r="DG12" s="191"/>
      <c r="DH12" s="98"/>
      <c r="DI12" s="86"/>
      <c r="DJ12" s="86"/>
      <c r="DK12" s="87"/>
      <c r="DL12" s="98"/>
      <c r="DM12" s="86"/>
      <c r="DN12" s="86"/>
      <c r="DO12" s="87"/>
      <c r="DP12" s="98"/>
      <c r="DQ12" s="86"/>
      <c r="DR12" s="86"/>
      <c r="DS12" s="87"/>
      <c r="DT12" s="98"/>
      <c r="DU12" s="86"/>
      <c r="DV12" s="86"/>
      <c r="DW12" s="87"/>
      <c r="DX12" s="98"/>
      <c r="DY12" s="86"/>
      <c r="DZ12" s="86"/>
      <c r="EA12" s="87"/>
      <c r="EB12" s="98"/>
      <c r="EC12" s="86"/>
      <c r="ED12" s="86"/>
      <c r="EE12" s="87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  <c r="FF12" s="95"/>
      <c r="FG12" s="95"/>
      <c r="FH12" s="95"/>
      <c r="FI12" s="95"/>
      <c r="FJ12" s="95"/>
      <c r="FK12" s="95"/>
      <c r="FL12" s="95"/>
      <c r="FM12" s="95"/>
      <c r="FN12" s="95"/>
      <c r="FO12" s="95"/>
      <c r="FP12" s="95"/>
      <c r="FQ12" s="95"/>
      <c r="FR12" s="92"/>
    </row>
    <row r="13" spans="1:174" x14ac:dyDescent="0.3">
      <c r="A13" s="245">
        <v>9</v>
      </c>
      <c r="B13" s="165" t="s">
        <v>13</v>
      </c>
      <c r="C13" s="24">
        <v>2000</v>
      </c>
      <c r="D13" s="30">
        <f>+H13+L13+P13+T13+X13+AB13+AF13+AJ13+AN13</f>
        <v>71</v>
      </c>
      <c r="E13" s="56"/>
      <c r="F13" s="24"/>
      <c r="G13" s="24"/>
      <c r="H13" s="25"/>
      <c r="I13" s="23">
        <v>1</v>
      </c>
      <c r="J13" s="24">
        <v>42</v>
      </c>
      <c r="K13" s="24">
        <v>3</v>
      </c>
      <c r="L13" s="30">
        <f t="shared" si="1"/>
        <v>45</v>
      </c>
      <c r="M13" s="23"/>
      <c r="N13" s="24"/>
      <c r="O13" s="24"/>
      <c r="P13" s="25"/>
      <c r="Q13" s="23"/>
      <c r="R13" s="24"/>
      <c r="S13" s="24"/>
      <c r="T13" s="25"/>
      <c r="U13" s="23"/>
      <c r="V13" s="24"/>
      <c r="W13" s="24"/>
      <c r="X13" s="87">
        <f t="shared" ref="X13" si="20">U13*V13+W13</f>
        <v>0</v>
      </c>
      <c r="Y13" s="23">
        <v>1</v>
      </c>
      <c r="Z13" s="24">
        <v>24</v>
      </c>
      <c r="AA13" s="24">
        <v>2</v>
      </c>
      <c r="AB13" s="87">
        <f t="shared" si="5"/>
        <v>26</v>
      </c>
      <c r="AC13" s="39"/>
      <c r="AD13" s="24"/>
      <c r="AE13" s="24"/>
      <c r="AF13" s="31"/>
      <c r="AG13" s="23"/>
      <c r="AH13" s="24"/>
      <c r="AI13" s="24"/>
      <c r="AJ13" s="91">
        <f t="shared" si="7"/>
        <v>0</v>
      </c>
      <c r="AK13" s="23"/>
      <c r="AL13" s="24"/>
      <c r="AM13" s="24"/>
      <c r="AN13" s="25"/>
      <c r="AO13" s="56"/>
      <c r="AP13" s="24"/>
      <c r="AQ13" s="24"/>
      <c r="AR13" s="43"/>
      <c r="AS13" s="23"/>
      <c r="AT13" s="24"/>
      <c r="AU13" s="24"/>
      <c r="AV13" s="43"/>
      <c r="AW13" s="23"/>
      <c r="AX13" s="24"/>
      <c r="AY13" s="37"/>
      <c r="AZ13" s="56"/>
      <c r="BA13" s="24"/>
      <c r="BB13" s="43"/>
      <c r="BC13" s="23"/>
      <c r="BD13" s="24"/>
      <c r="BE13" s="43"/>
      <c r="BF13" s="23"/>
      <c r="BG13" s="24"/>
      <c r="BH13" s="43"/>
      <c r="BI13" s="23"/>
      <c r="BJ13" s="24"/>
      <c r="BK13" s="43"/>
      <c r="BL13" s="23"/>
      <c r="BM13" s="24"/>
      <c r="BN13" s="43"/>
      <c r="BO13" s="23"/>
      <c r="BP13" s="4"/>
      <c r="BR13" s="25"/>
      <c r="BS13" s="4"/>
      <c r="BU13" s="43"/>
      <c r="BV13" s="23"/>
      <c r="BW13" s="24"/>
      <c r="BX13" s="43"/>
      <c r="BY13" s="14"/>
      <c r="CA13" s="43"/>
      <c r="CB13" s="23"/>
      <c r="CC13" s="24"/>
      <c r="CD13" s="24"/>
      <c r="CE13" s="25"/>
      <c r="CF13" s="23"/>
      <c r="CG13" s="24"/>
      <c r="CH13" s="24"/>
      <c r="CI13" s="25"/>
      <c r="CJ13" s="23"/>
      <c r="CK13" s="24"/>
      <c r="CL13" s="24"/>
      <c r="CM13" s="25"/>
      <c r="CN13" s="23"/>
      <c r="CO13" s="24"/>
      <c r="CP13" s="24"/>
      <c r="CQ13" s="25"/>
      <c r="CR13" s="23"/>
      <c r="CS13" s="24"/>
      <c r="CT13" s="24"/>
      <c r="CU13" s="25"/>
      <c r="CV13" s="14"/>
      <c r="CW13" s="1"/>
      <c r="CX13" s="1"/>
      <c r="CY13" s="76"/>
      <c r="CZ13" s="4"/>
      <c r="DA13" s="1"/>
      <c r="DB13" s="1"/>
      <c r="DC13" s="76"/>
      <c r="DD13" s="4"/>
      <c r="DE13" s="1"/>
      <c r="DF13" s="1"/>
      <c r="DG13" s="76"/>
      <c r="DH13" s="23"/>
      <c r="DI13" s="24"/>
      <c r="DJ13" s="24"/>
      <c r="DK13" s="25"/>
      <c r="DL13" s="23"/>
      <c r="DM13" s="24"/>
      <c r="DN13" s="24"/>
      <c r="DO13" s="25"/>
      <c r="DP13" s="23"/>
      <c r="DQ13" s="24"/>
      <c r="DR13" s="24"/>
      <c r="DS13" s="25"/>
      <c r="DT13" s="23"/>
      <c r="DU13" s="24"/>
      <c r="DV13" s="24"/>
      <c r="DW13" s="25"/>
      <c r="DX13" s="23"/>
      <c r="DY13" s="24"/>
      <c r="DZ13" s="24"/>
      <c r="EA13" s="25"/>
      <c r="EB13" s="23"/>
      <c r="EC13" s="24"/>
      <c r="ED13" s="24"/>
      <c r="EE13" s="25"/>
    </row>
    <row r="14" spans="1:174" s="24" customFormat="1" ht="14.4" customHeight="1" x14ac:dyDescent="0.3">
      <c r="A14" s="245">
        <v>10</v>
      </c>
      <c r="B14" s="176" t="s">
        <v>213</v>
      </c>
      <c r="D14" s="30">
        <f t="shared" si="19"/>
        <v>67</v>
      </c>
      <c r="E14" s="56"/>
      <c r="H14" s="181"/>
      <c r="I14" s="23"/>
      <c r="L14" s="25"/>
      <c r="M14" s="56"/>
      <c r="P14" s="25"/>
      <c r="Q14" s="56">
        <v>1</v>
      </c>
      <c r="R14" s="24">
        <v>26</v>
      </c>
      <c r="T14" s="25">
        <f t="shared" si="3"/>
        <v>26</v>
      </c>
      <c r="U14" s="56">
        <v>1</v>
      </c>
      <c r="V14" s="24">
        <v>40</v>
      </c>
      <c r="W14" s="24">
        <v>1</v>
      </c>
      <c r="X14" s="87">
        <f t="shared" si="4"/>
        <v>41</v>
      </c>
      <c r="Y14" s="23"/>
      <c r="AB14" s="25"/>
      <c r="AC14" s="31"/>
      <c r="AF14" s="25"/>
      <c r="AG14" s="56"/>
      <c r="AJ14" s="87">
        <f t="shared" si="7"/>
        <v>0</v>
      </c>
      <c r="AK14" s="56"/>
      <c r="AN14" s="25"/>
      <c r="AO14" s="56"/>
      <c r="AR14" s="25"/>
      <c r="AS14" s="56"/>
      <c r="AV14" s="25"/>
      <c r="AW14" s="56"/>
      <c r="AY14" s="25"/>
      <c r="AZ14" s="56"/>
      <c r="BB14" s="43"/>
      <c r="BC14" s="23"/>
      <c r="BE14" s="25"/>
      <c r="BF14" s="56"/>
      <c r="BH14" s="43"/>
      <c r="BI14" s="23"/>
      <c r="BK14" s="25"/>
      <c r="BL14" s="56"/>
      <c r="BN14" s="43"/>
      <c r="BO14" s="23"/>
      <c r="BP14" s="56"/>
      <c r="BR14" s="25"/>
      <c r="BS14" s="56"/>
      <c r="BU14" s="43"/>
      <c r="BV14" s="56"/>
      <c r="BX14" s="43"/>
      <c r="BY14" s="56"/>
      <c r="CA14" s="43"/>
      <c r="CB14" s="23"/>
      <c r="CE14" s="25"/>
      <c r="CF14" s="23"/>
      <c r="CI14" s="25"/>
      <c r="CJ14" s="23"/>
      <c r="CM14" s="25"/>
      <c r="CN14" s="23"/>
      <c r="CQ14" s="25"/>
      <c r="CR14" s="23"/>
      <c r="CU14" s="25"/>
      <c r="CV14" s="23"/>
      <c r="CY14" s="25"/>
      <c r="CZ14" s="56"/>
      <c r="DC14" s="25"/>
      <c r="DD14" s="56"/>
      <c r="DG14" s="25"/>
      <c r="DH14" s="23"/>
      <c r="DK14" s="25"/>
      <c r="DL14" s="23"/>
      <c r="DO14" s="25"/>
      <c r="DP14" s="23"/>
      <c r="DS14" s="25"/>
      <c r="DT14" s="23"/>
      <c r="DW14" s="25"/>
      <c r="DX14" s="23"/>
      <c r="EA14" s="25"/>
      <c r="EB14" s="23"/>
      <c r="EE14" s="25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56"/>
    </row>
    <row r="15" spans="1:174" x14ac:dyDescent="0.3">
      <c r="A15" s="245">
        <v>11</v>
      </c>
      <c r="B15" s="165" t="s">
        <v>175</v>
      </c>
      <c r="C15" s="24">
        <v>1986</v>
      </c>
      <c r="D15" s="30">
        <f>SUM(H15+L15+P15+T15+X15+AB15+AF15+AJ15+AR15+AV15+AY15+BB15+BE15+BH15+BK15+BN15+BR15+BU15+BX15+CA15)</f>
        <v>62</v>
      </c>
      <c r="E15" s="56"/>
      <c r="F15" s="24"/>
      <c r="G15" s="24"/>
      <c r="H15" s="25"/>
      <c r="I15" s="23">
        <v>1</v>
      </c>
      <c r="J15" s="24">
        <v>12</v>
      </c>
      <c r="K15" s="24">
        <v>1</v>
      </c>
      <c r="L15" s="30">
        <f>I15*J15+K15</f>
        <v>13</v>
      </c>
      <c r="M15" s="23">
        <v>1</v>
      </c>
      <c r="N15" s="24">
        <v>22</v>
      </c>
      <c r="O15" s="24">
        <v>1</v>
      </c>
      <c r="P15" s="25">
        <f>M15*N15+O15</f>
        <v>23</v>
      </c>
      <c r="Q15" s="23"/>
      <c r="R15" s="24"/>
      <c r="S15" s="24"/>
      <c r="T15" s="25"/>
      <c r="U15" s="23"/>
      <c r="V15" s="24"/>
      <c r="W15" s="24"/>
      <c r="X15" s="25"/>
      <c r="Y15" s="23"/>
      <c r="Z15" s="24"/>
      <c r="AA15" s="24"/>
      <c r="AB15" s="25"/>
      <c r="AC15" s="39"/>
      <c r="AD15" s="24"/>
      <c r="AE15" s="24"/>
      <c r="AF15" s="31"/>
      <c r="AG15" s="23">
        <v>1</v>
      </c>
      <c r="AH15" s="24">
        <v>21</v>
      </c>
      <c r="AI15" s="24">
        <v>5</v>
      </c>
      <c r="AJ15" s="91">
        <f t="shared" ref="AJ15:AJ26" si="21">AG15*AH15+AI15</f>
        <v>26</v>
      </c>
      <c r="AK15" s="23"/>
      <c r="AL15" s="24"/>
      <c r="AM15" s="24"/>
      <c r="AN15" s="25"/>
      <c r="AO15" s="56"/>
      <c r="AP15" s="24"/>
      <c r="AQ15" s="24"/>
      <c r="AR15" s="43"/>
      <c r="AS15" s="23"/>
      <c r="AT15" s="24"/>
      <c r="AU15" s="24"/>
      <c r="AV15" s="43"/>
      <c r="AW15" s="23"/>
      <c r="AX15" s="24"/>
      <c r="AY15" s="25"/>
      <c r="AZ15" s="56"/>
      <c r="BA15" s="24"/>
      <c r="BB15" s="43"/>
      <c r="BC15" s="23"/>
      <c r="BD15" s="24"/>
      <c r="BE15" s="25"/>
      <c r="BF15" s="56"/>
      <c r="BG15" s="24"/>
      <c r="BH15" s="43"/>
      <c r="BI15" s="23"/>
      <c r="BJ15" s="24"/>
      <c r="BK15" s="43"/>
      <c r="BL15" s="23"/>
      <c r="BM15" s="24"/>
      <c r="BN15" s="43"/>
      <c r="BO15" s="23"/>
      <c r="BP15" s="4"/>
      <c r="BR15" s="25"/>
      <c r="BS15" s="4"/>
      <c r="BU15" s="43"/>
      <c r="BV15" s="23"/>
      <c r="BW15" s="24"/>
      <c r="BX15" s="43"/>
      <c r="BY15" s="14"/>
      <c r="CA15" s="43"/>
      <c r="CB15" s="23"/>
      <c r="CC15" s="24"/>
      <c r="CD15" s="24"/>
      <c r="CE15" s="25"/>
      <c r="CF15" s="23"/>
      <c r="CG15" s="24"/>
      <c r="CH15" s="24"/>
      <c r="CI15" s="25"/>
      <c r="CJ15" s="23"/>
      <c r="CK15" s="24"/>
      <c r="CL15" s="24"/>
      <c r="CM15" s="25"/>
      <c r="CN15" s="23"/>
      <c r="CO15" s="24"/>
      <c r="CP15" s="24"/>
      <c r="CQ15" s="25"/>
      <c r="CR15" s="23"/>
      <c r="CS15" s="24"/>
      <c r="CT15" s="24"/>
      <c r="CU15" s="25"/>
      <c r="CV15" s="14"/>
      <c r="CW15" s="1"/>
      <c r="CX15" s="1"/>
      <c r="CY15" s="76"/>
      <c r="CZ15" s="4"/>
      <c r="DA15" s="1"/>
      <c r="DB15" s="1"/>
      <c r="DC15" s="76"/>
      <c r="DD15" s="4"/>
      <c r="DE15" s="1"/>
      <c r="DF15" s="1"/>
      <c r="DG15" s="76"/>
      <c r="DH15" s="23"/>
      <c r="DI15" s="24"/>
      <c r="DJ15" s="24"/>
      <c r="DK15" s="25"/>
      <c r="DL15" s="23"/>
      <c r="DM15" s="24"/>
      <c r="DN15" s="24"/>
      <c r="DO15" s="25"/>
      <c r="DP15" s="23"/>
      <c r="DQ15" s="24"/>
      <c r="DR15" s="24"/>
      <c r="DS15" s="25"/>
      <c r="DT15" s="23"/>
      <c r="DU15" s="24"/>
      <c r="DV15" s="24"/>
      <c r="DW15" s="25"/>
      <c r="DX15" s="23"/>
      <c r="DY15" s="24"/>
      <c r="DZ15" s="24"/>
      <c r="EA15" s="25"/>
      <c r="EB15" s="23"/>
      <c r="EC15" s="24"/>
      <c r="ED15" s="24"/>
      <c r="EE15" s="25"/>
    </row>
    <row r="16" spans="1:174" s="93" customFormat="1" x14ac:dyDescent="0.3">
      <c r="A16" s="245">
        <v>12</v>
      </c>
      <c r="B16" s="218" t="s">
        <v>17</v>
      </c>
      <c r="C16" s="269"/>
      <c r="D16" s="88">
        <f>SUM(H16+L16+P16+T16+X16+AB16+AF16+AJ16+AR16+AV16+AY16+BB16+BE16+BH16+BK16+BN16+BR16+BU16+BX16+CA16)</f>
        <v>49</v>
      </c>
      <c r="E16" s="98"/>
      <c r="F16" s="86"/>
      <c r="G16" s="86"/>
      <c r="H16" s="87">
        <f>E16*F16+G16</f>
        <v>0</v>
      </c>
      <c r="I16" s="85"/>
      <c r="J16" s="86"/>
      <c r="K16" s="86"/>
      <c r="L16" s="88">
        <f>I16*J16+K16</f>
        <v>0</v>
      </c>
      <c r="M16" s="85"/>
      <c r="N16" s="86"/>
      <c r="O16" s="86"/>
      <c r="P16" s="87">
        <f t="shared" ref="P16:P29" si="22">M16*N16+O16</f>
        <v>0</v>
      </c>
      <c r="Q16" s="85"/>
      <c r="R16" s="86"/>
      <c r="S16" s="86"/>
      <c r="T16" s="87">
        <f>Q16*R16+S16</f>
        <v>0</v>
      </c>
      <c r="U16" s="85"/>
      <c r="V16" s="86"/>
      <c r="W16" s="86"/>
      <c r="X16" s="87">
        <f>U16*V16+W16</f>
        <v>0</v>
      </c>
      <c r="Y16" s="85"/>
      <c r="Z16" s="86"/>
      <c r="AA16" s="86"/>
      <c r="AB16" s="87">
        <f t="shared" ref="AB16:AB25" si="23">Y16*Z16+AA16</f>
        <v>0</v>
      </c>
      <c r="AC16" s="89">
        <v>1</v>
      </c>
      <c r="AD16" s="86">
        <v>44</v>
      </c>
      <c r="AE16" s="86">
        <v>5</v>
      </c>
      <c r="AF16" s="90">
        <f>AC16*AD16+AE16</f>
        <v>49</v>
      </c>
      <c r="AG16" s="85"/>
      <c r="AH16" s="86"/>
      <c r="AI16" s="86"/>
      <c r="AJ16" s="91">
        <f t="shared" si="21"/>
        <v>0</v>
      </c>
      <c r="AK16" s="85"/>
      <c r="AL16" s="86"/>
      <c r="AM16" s="86"/>
      <c r="AN16" s="87"/>
      <c r="AO16" s="98"/>
      <c r="AP16" s="86"/>
      <c r="AQ16" s="86"/>
      <c r="AR16" s="91">
        <f>AO16*AP16+AQ16</f>
        <v>0</v>
      </c>
      <c r="AS16" s="85"/>
      <c r="AT16" s="86"/>
      <c r="AU16" s="86"/>
      <c r="AV16" s="91">
        <f>AS16*AT16+AU16</f>
        <v>0</v>
      </c>
      <c r="AW16" s="85"/>
      <c r="AX16" s="86"/>
      <c r="AY16" s="87">
        <f>SUM(AW16:AX16)</f>
        <v>0</v>
      </c>
      <c r="AZ16" s="98"/>
      <c r="BA16" s="86"/>
      <c r="BB16" s="91">
        <f>SUM(AZ16:BA16)</f>
        <v>0</v>
      </c>
      <c r="BC16" s="85"/>
      <c r="BD16" s="86"/>
      <c r="BE16" s="87">
        <f>SUM(BC16:BD16)</f>
        <v>0</v>
      </c>
      <c r="BF16" s="98"/>
      <c r="BG16" s="86"/>
      <c r="BH16" s="91">
        <f>SUM(BF16:BG16)</f>
        <v>0</v>
      </c>
      <c r="BI16" s="85"/>
      <c r="BJ16" s="86"/>
      <c r="BK16" s="91">
        <f>SUM(BI16:BJ16)</f>
        <v>0</v>
      </c>
      <c r="BL16" s="85"/>
      <c r="BM16" s="86"/>
      <c r="BN16" s="91">
        <f>SUM(BL16:BM16)</f>
        <v>0</v>
      </c>
      <c r="BO16" s="85"/>
      <c r="BP16" s="92"/>
      <c r="BR16" s="87">
        <f>SUM(BP16:BQ16)</f>
        <v>0</v>
      </c>
      <c r="BS16" s="92"/>
      <c r="BU16" s="91">
        <f>SUM(BS16:BT16)</f>
        <v>0</v>
      </c>
      <c r="BV16" s="85"/>
      <c r="BW16" s="86"/>
      <c r="BX16" s="91">
        <f>SUM(BV16:BW16)</f>
        <v>0</v>
      </c>
      <c r="BY16" s="94"/>
      <c r="CA16" s="91">
        <f>SUM(BY16:BZ16)</f>
        <v>0</v>
      </c>
      <c r="CB16" s="85"/>
      <c r="CC16" s="86"/>
      <c r="CD16" s="86"/>
      <c r="CE16" s="87"/>
      <c r="CF16" s="85"/>
      <c r="CG16" s="86"/>
      <c r="CH16" s="86"/>
      <c r="CI16" s="87"/>
      <c r="CJ16" s="85"/>
      <c r="CK16" s="86"/>
      <c r="CL16" s="86"/>
      <c r="CM16" s="87"/>
      <c r="CN16" s="85"/>
      <c r="CO16" s="86"/>
      <c r="CP16" s="86"/>
      <c r="CQ16" s="87"/>
      <c r="CR16" s="85"/>
      <c r="CS16" s="86"/>
      <c r="CT16" s="86"/>
      <c r="CU16" s="87"/>
      <c r="CV16" s="94"/>
      <c r="CY16" s="191"/>
      <c r="CZ16" s="94"/>
      <c r="DC16" s="191"/>
      <c r="DD16" s="94"/>
      <c r="DG16" s="191"/>
      <c r="DH16" s="85"/>
      <c r="DI16" s="86"/>
      <c r="DJ16" s="86"/>
      <c r="DK16" s="87"/>
      <c r="DL16" s="85"/>
      <c r="DM16" s="86"/>
      <c r="DN16" s="86"/>
      <c r="DO16" s="87"/>
      <c r="DP16" s="85"/>
      <c r="DQ16" s="86"/>
      <c r="DR16" s="86"/>
      <c r="DS16" s="87"/>
      <c r="DT16" s="85"/>
      <c r="DU16" s="86"/>
      <c r="DV16" s="86"/>
      <c r="DW16" s="87"/>
      <c r="DX16" s="85"/>
      <c r="DY16" s="86"/>
      <c r="DZ16" s="86"/>
      <c r="EA16" s="87"/>
      <c r="EB16" s="85"/>
      <c r="EC16" s="86"/>
      <c r="ED16" s="86"/>
      <c r="EE16" s="87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2"/>
    </row>
    <row r="17" spans="1:174" x14ac:dyDescent="0.3">
      <c r="A17" s="245">
        <v>13</v>
      </c>
      <c r="B17" s="165" t="s">
        <v>3</v>
      </c>
      <c r="C17" s="24">
        <v>1976</v>
      </c>
      <c r="D17" s="30">
        <f t="shared" si="19"/>
        <v>48</v>
      </c>
      <c r="E17" s="56">
        <v>1</v>
      </c>
      <c r="F17" s="24">
        <v>44</v>
      </c>
      <c r="G17" s="24">
        <v>4</v>
      </c>
      <c r="H17" s="25">
        <f>E17*F17+G17</f>
        <v>48</v>
      </c>
      <c r="I17" s="23"/>
      <c r="J17" s="24"/>
      <c r="K17" s="24"/>
      <c r="L17" s="30">
        <f t="shared" ref="L17:L19" si="24">I17*J17+K17</f>
        <v>0</v>
      </c>
      <c r="M17" s="23"/>
      <c r="N17" s="24"/>
      <c r="O17" s="24"/>
      <c r="P17" s="25">
        <f t="shared" si="22"/>
        <v>0</v>
      </c>
      <c r="Q17" s="23"/>
      <c r="R17" s="24"/>
      <c r="S17" s="24"/>
      <c r="T17" s="25">
        <f>Q17*R17+S17</f>
        <v>0</v>
      </c>
      <c r="U17" s="23"/>
      <c r="V17" s="24"/>
      <c r="W17" s="24"/>
      <c r="X17" s="25">
        <f t="shared" si="4"/>
        <v>0</v>
      </c>
      <c r="Y17" s="23"/>
      <c r="Z17" s="24"/>
      <c r="AA17" s="24"/>
      <c r="AB17" s="25">
        <f t="shared" si="23"/>
        <v>0</v>
      </c>
      <c r="AC17" s="39"/>
      <c r="AD17" s="24"/>
      <c r="AE17" s="24"/>
      <c r="AF17" s="31">
        <f>AC17*AD17+AE17</f>
        <v>0</v>
      </c>
      <c r="AG17" s="23"/>
      <c r="AH17" s="24"/>
      <c r="AI17" s="24"/>
      <c r="AJ17" s="43">
        <f t="shared" si="21"/>
        <v>0</v>
      </c>
      <c r="AK17" s="23"/>
      <c r="AL17" s="24"/>
      <c r="AM17" s="24"/>
      <c r="AN17" s="25"/>
      <c r="AO17" s="56"/>
      <c r="AP17" s="24"/>
      <c r="AQ17" s="24"/>
      <c r="AR17" s="43">
        <f t="shared" si="18"/>
        <v>0</v>
      </c>
      <c r="AS17" s="23"/>
      <c r="AT17" s="24"/>
      <c r="AU17" s="24"/>
      <c r="AV17" s="43">
        <f>AS17*AT17+AU17</f>
        <v>0</v>
      </c>
      <c r="AW17" s="23"/>
      <c r="AX17" s="24"/>
      <c r="AY17" s="25">
        <f t="shared" si="9"/>
        <v>0</v>
      </c>
      <c r="AZ17" s="56"/>
      <c r="BA17" s="24"/>
      <c r="BB17" s="43">
        <f>SUM(AZ17:BA17)</f>
        <v>0</v>
      </c>
      <c r="BC17" s="23"/>
      <c r="BD17" s="24"/>
      <c r="BE17" s="25">
        <f>SUM(BC17:BD17)</f>
        <v>0</v>
      </c>
      <c r="BF17" s="56"/>
      <c r="BG17" s="24"/>
      <c r="BH17" s="43">
        <f>SUM(BF17:BG17)</f>
        <v>0</v>
      </c>
      <c r="BI17" s="23"/>
      <c r="BJ17" s="24"/>
      <c r="BK17" s="43">
        <f>SUM(BI17:BJ17)</f>
        <v>0</v>
      </c>
      <c r="BL17" s="23"/>
      <c r="BM17" s="24"/>
      <c r="BN17" s="43">
        <f>SUM(BL17:BM17)</f>
        <v>0</v>
      </c>
      <c r="BO17" s="23"/>
      <c r="BP17" s="4"/>
      <c r="BR17" s="25">
        <f>SUM(BP17:BQ17)</f>
        <v>0</v>
      </c>
      <c r="BS17" s="4"/>
      <c r="BU17" s="43">
        <f>SUM(BS17:BT17)</f>
        <v>0</v>
      </c>
      <c r="BV17" s="23"/>
      <c r="BW17" s="24"/>
      <c r="BX17" s="43">
        <f>SUM(BV17:BW17)</f>
        <v>0</v>
      </c>
      <c r="BY17" s="14"/>
      <c r="CA17" s="43">
        <f>SUM(BY17:BZ17)</f>
        <v>0</v>
      </c>
      <c r="CB17" s="23"/>
      <c r="CC17" s="24"/>
      <c r="CD17" s="24"/>
      <c r="CE17" s="25"/>
      <c r="CF17" s="23"/>
      <c r="CG17" s="24"/>
      <c r="CH17" s="24"/>
      <c r="CI17" s="25"/>
      <c r="CJ17" s="23"/>
      <c r="CK17" s="24"/>
      <c r="CL17" s="24"/>
      <c r="CM17" s="25"/>
      <c r="CN17" s="23"/>
      <c r="CO17" s="24"/>
      <c r="CP17" s="24"/>
      <c r="CQ17" s="25"/>
      <c r="CR17" s="23"/>
      <c r="CS17" s="24"/>
      <c r="CT17" s="24"/>
      <c r="CU17" s="25"/>
      <c r="CV17" s="14"/>
      <c r="CW17" s="1"/>
      <c r="CX17" s="1"/>
      <c r="CY17" s="76"/>
      <c r="CZ17" s="4"/>
      <c r="DA17" s="1"/>
      <c r="DB17" s="1"/>
      <c r="DC17" s="76"/>
      <c r="DD17" s="4"/>
      <c r="DE17" s="1"/>
      <c r="DF17" s="1"/>
      <c r="DG17" s="76"/>
      <c r="DH17" s="23"/>
      <c r="DI17" s="24"/>
      <c r="DJ17" s="24"/>
      <c r="DK17" s="25"/>
      <c r="DL17" s="23"/>
      <c r="DM17" s="24"/>
      <c r="DN17" s="24"/>
      <c r="DO17" s="25"/>
      <c r="DP17" s="23"/>
      <c r="DQ17" s="24"/>
      <c r="DR17" s="24"/>
      <c r="DS17" s="25"/>
      <c r="DT17" s="23"/>
      <c r="DU17" s="24"/>
      <c r="DV17" s="24"/>
      <c r="DW17" s="25"/>
      <c r="DX17" s="23"/>
      <c r="DY17" s="24"/>
      <c r="DZ17" s="24"/>
      <c r="EA17" s="25"/>
      <c r="EB17" s="23"/>
      <c r="EC17" s="24"/>
      <c r="ED17" s="24"/>
      <c r="EE17" s="25"/>
    </row>
    <row r="18" spans="1:174" s="93" customFormat="1" x14ac:dyDescent="0.3">
      <c r="A18" s="245">
        <v>13</v>
      </c>
      <c r="B18" s="218" t="s">
        <v>40</v>
      </c>
      <c r="C18" s="269"/>
      <c r="D18" s="88">
        <f>SUM(H18+L18+P18+T18+X18+AB18+AF18+AJ18+AR18+AV18+AY18+BB18+BE18+BH18+BK18+BN18+BR18+BU18+BX18+CA18)</f>
        <v>48</v>
      </c>
      <c r="E18" s="98"/>
      <c r="F18" s="86"/>
      <c r="G18" s="86"/>
      <c r="H18" s="87">
        <f>E18*F18+G18</f>
        <v>0</v>
      </c>
      <c r="I18" s="85"/>
      <c r="J18" s="86"/>
      <c r="K18" s="86"/>
      <c r="L18" s="88">
        <f>I18*J18+K18</f>
        <v>0</v>
      </c>
      <c r="M18" s="85"/>
      <c r="N18" s="86"/>
      <c r="O18" s="86"/>
      <c r="P18" s="87">
        <f t="shared" si="22"/>
        <v>0</v>
      </c>
      <c r="Q18" s="85"/>
      <c r="R18" s="86"/>
      <c r="S18" s="86"/>
      <c r="T18" s="87">
        <f>Q18*R18+S18</f>
        <v>0</v>
      </c>
      <c r="U18" s="85"/>
      <c r="V18" s="86"/>
      <c r="W18" s="86"/>
      <c r="X18" s="87">
        <f>U18*V18+W18</f>
        <v>0</v>
      </c>
      <c r="Y18" s="85">
        <v>1</v>
      </c>
      <c r="Z18" s="86">
        <v>24</v>
      </c>
      <c r="AA18" s="86">
        <v>1</v>
      </c>
      <c r="AB18" s="87">
        <f t="shared" si="23"/>
        <v>25</v>
      </c>
      <c r="AC18" s="89">
        <v>1</v>
      </c>
      <c r="AD18" s="86">
        <v>22</v>
      </c>
      <c r="AE18" s="86">
        <v>1</v>
      </c>
      <c r="AF18" s="90">
        <f>AC18*AD18+AE18</f>
        <v>23</v>
      </c>
      <c r="AG18" s="85"/>
      <c r="AH18" s="86"/>
      <c r="AI18" s="86"/>
      <c r="AJ18" s="91">
        <f t="shared" si="21"/>
        <v>0</v>
      </c>
      <c r="AK18" s="85"/>
      <c r="AL18" s="86"/>
      <c r="AM18" s="86"/>
      <c r="AN18" s="87"/>
      <c r="AO18" s="98"/>
      <c r="AP18" s="86"/>
      <c r="AQ18" s="86"/>
      <c r="AR18" s="91">
        <f>AO18*AP18+AQ18</f>
        <v>0</v>
      </c>
      <c r="AS18" s="85"/>
      <c r="AT18" s="86"/>
      <c r="AU18" s="86"/>
      <c r="AV18" s="91">
        <f>AS18*AT18+AU18</f>
        <v>0</v>
      </c>
      <c r="AW18" s="85"/>
      <c r="AX18" s="86"/>
      <c r="AY18" s="87">
        <f>SUM(AW18:AX18)</f>
        <v>0</v>
      </c>
      <c r="AZ18" s="98"/>
      <c r="BA18" s="86"/>
      <c r="BB18" s="91">
        <f>SUM(AZ18:BA18)</f>
        <v>0</v>
      </c>
      <c r="BC18" s="85"/>
      <c r="BD18" s="86"/>
      <c r="BE18" s="87">
        <f>SUM(BC18:BD18)</f>
        <v>0</v>
      </c>
      <c r="BF18" s="98"/>
      <c r="BG18" s="86"/>
      <c r="BH18" s="91">
        <f>SUM(BF18:BG18)</f>
        <v>0</v>
      </c>
      <c r="BI18" s="85"/>
      <c r="BJ18" s="86"/>
      <c r="BK18" s="91">
        <f>SUM(BI18:BJ18)</f>
        <v>0</v>
      </c>
      <c r="BL18" s="85"/>
      <c r="BM18" s="86"/>
      <c r="BN18" s="91">
        <f>SUM(BL18:BM18)</f>
        <v>0</v>
      </c>
      <c r="BO18" s="85"/>
      <c r="BP18" s="92"/>
      <c r="BR18" s="87">
        <f>SUM(BP18:BQ18)</f>
        <v>0</v>
      </c>
      <c r="BS18" s="92"/>
      <c r="BU18" s="91">
        <f>SUM(BS18:BT18)</f>
        <v>0</v>
      </c>
      <c r="BV18" s="85"/>
      <c r="BW18" s="86"/>
      <c r="BX18" s="91">
        <f>SUM(BV18:BW18)</f>
        <v>0</v>
      </c>
      <c r="BY18" s="94"/>
      <c r="CA18" s="91">
        <f>SUM(BY18:BZ18)</f>
        <v>0</v>
      </c>
      <c r="CB18" s="85"/>
      <c r="CC18" s="86"/>
      <c r="CD18" s="86"/>
      <c r="CE18" s="87"/>
      <c r="CF18" s="85"/>
      <c r="CG18" s="86"/>
      <c r="CH18" s="86"/>
      <c r="CI18" s="87"/>
      <c r="CJ18" s="85"/>
      <c r="CK18" s="86"/>
      <c r="CL18" s="86"/>
      <c r="CM18" s="87"/>
      <c r="CN18" s="85"/>
      <c r="CO18" s="86"/>
      <c r="CP18" s="86"/>
      <c r="CQ18" s="87"/>
      <c r="CR18" s="85"/>
      <c r="CS18" s="86"/>
      <c r="CT18" s="86"/>
      <c r="CU18" s="87"/>
      <c r="CV18" s="94"/>
      <c r="CY18" s="191"/>
      <c r="CZ18" s="94"/>
      <c r="DC18" s="191"/>
      <c r="DD18" s="94"/>
      <c r="DG18" s="191"/>
      <c r="DH18" s="85"/>
      <c r="DI18" s="86"/>
      <c r="DJ18" s="86"/>
      <c r="DK18" s="87"/>
      <c r="DL18" s="85"/>
      <c r="DM18" s="86"/>
      <c r="DN18" s="86"/>
      <c r="DO18" s="87"/>
      <c r="DP18" s="85"/>
      <c r="DQ18" s="86"/>
      <c r="DR18" s="86"/>
      <c r="DS18" s="87"/>
      <c r="DT18" s="85"/>
      <c r="DU18" s="86"/>
      <c r="DV18" s="86"/>
      <c r="DW18" s="87"/>
      <c r="DX18" s="85"/>
      <c r="DY18" s="86"/>
      <c r="DZ18" s="86"/>
      <c r="EA18" s="87"/>
      <c r="EB18" s="85"/>
      <c r="EC18" s="86"/>
      <c r="ED18" s="86"/>
      <c r="EE18" s="87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2"/>
    </row>
    <row r="19" spans="1:174" s="93" customFormat="1" x14ac:dyDescent="0.3">
      <c r="A19" s="245">
        <v>14</v>
      </c>
      <c r="B19" s="218" t="s">
        <v>25</v>
      </c>
      <c r="C19" s="86">
        <v>1986</v>
      </c>
      <c r="D19" s="88">
        <f t="shared" si="19"/>
        <v>47</v>
      </c>
      <c r="E19" s="98"/>
      <c r="F19" s="86"/>
      <c r="G19" s="86"/>
      <c r="H19" s="87">
        <f>E19*F19+G19</f>
        <v>0</v>
      </c>
      <c r="I19" s="85"/>
      <c r="J19" s="86"/>
      <c r="K19" s="86"/>
      <c r="L19" s="88">
        <f t="shared" si="24"/>
        <v>0</v>
      </c>
      <c r="M19" s="85"/>
      <c r="N19" s="86"/>
      <c r="O19" s="86"/>
      <c r="P19" s="87">
        <f t="shared" si="22"/>
        <v>0</v>
      </c>
      <c r="Q19" s="85">
        <v>1</v>
      </c>
      <c r="R19" s="86">
        <v>44</v>
      </c>
      <c r="S19" s="86">
        <v>3</v>
      </c>
      <c r="T19" s="87">
        <f>Q19*R19+S19</f>
        <v>47</v>
      </c>
      <c r="U19" s="85"/>
      <c r="V19" s="86"/>
      <c r="W19" s="86"/>
      <c r="X19" s="87">
        <f t="shared" si="4"/>
        <v>0</v>
      </c>
      <c r="Y19" s="85"/>
      <c r="Z19" s="86"/>
      <c r="AA19" s="86"/>
      <c r="AB19" s="87">
        <f t="shared" si="23"/>
        <v>0</v>
      </c>
      <c r="AC19" s="89"/>
      <c r="AD19" s="86"/>
      <c r="AE19" s="86"/>
      <c r="AF19" s="90">
        <f>AC19*AD19+AE19</f>
        <v>0</v>
      </c>
      <c r="AG19" s="85"/>
      <c r="AH19" s="86"/>
      <c r="AI19" s="86"/>
      <c r="AJ19" s="91">
        <f t="shared" si="21"/>
        <v>0</v>
      </c>
      <c r="AK19" s="85"/>
      <c r="AL19" s="86"/>
      <c r="AM19" s="86"/>
      <c r="AN19" s="87"/>
      <c r="AO19" s="98"/>
      <c r="AP19" s="86"/>
      <c r="AQ19" s="86"/>
      <c r="AR19" s="91">
        <f>AO19*AP19+AQ19</f>
        <v>0</v>
      </c>
      <c r="AS19" s="85"/>
      <c r="AT19" s="86"/>
      <c r="AU19" s="86"/>
      <c r="AV19" s="91">
        <f>AS19*AT19+AU19</f>
        <v>0</v>
      </c>
      <c r="AW19" s="85"/>
      <c r="AX19" s="86"/>
      <c r="AY19" s="87">
        <f>SUM(AW19:AX19)</f>
        <v>0</v>
      </c>
      <c r="AZ19" s="98"/>
      <c r="BA19" s="86"/>
      <c r="BB19" s="91">
        <f>SUM(AZ19:BA19)</f>
        <v>0</v>
      </c>
      <c r="BC19" s="85"/>
      <c r="BD19" s="86"/>
      <c r="BE19" s="87">
        <f>SUM(BC19:BD19)</f>
        <v>0</v>
      </c>
      <c r="BF19" s="98"/>
      <c r="BG19" s="86"/>
      <c r="BH19" s="91">
        <f>SUM(BF19:BG19)</f>
        <v>0</v>
      </c>
      <c r="BI19" s="85"/>
      <c r="BJ19" s="86"/>
      <c r="BK19" s="91">
        <f>SUM(BI19:BJ19)</f>
        <v>0</v>
      </c>
      <c r="BL19" s="85"/>
      <c r="BM19" s="86"/>
      <c r="BN19" s="91">
        <f>SUM(BL19:BM19)</f>
        <v>0</v>
      </c>
      <c r="BO19" s="85"/>
      <c r="BP19" s="92"/>
      <c r="BR19" s="87">
        <f>SUM(BP19:BQ19)</f>
        <v>0</v>
      </c>
      <c r="BS19" s="92"/>
      <c r="BU19" s="91">
        <f>SUM(BS19:BT19)</f>
        <v>0</v>
      </c>
      <c r="BV19" s="85"/>
      <c r="BW19" s="86"/>
      <c r="BX19" s="91">
        <f>SUM(BV19:BW19)</f>
        <v>0</v>
      </c>
      <c r="BY19" s="94"/>
      <c r="CA19" s="91">
        <f>SUM(BY19:BZ19)</f>
        <v>0</v>
      </c>
      <c r="CB19" s="85"/>
      <c r="CC19" s="86"/>
      <c r="CD19" s="86"/>
      <c r="CE19" s="87"/>
      <c r="CF19" s="85"/>
      <c r="CG19" s="86"/>
      <c r="CH19" s="86"/>
      <c r="CI19" s="87"/>
      <c r="CJ19" s="85"/>
      <c r="CK19" s="86"/>
      <c r="CL19" s="86"/>
      <c r="CM19" s="87"/>
      <c r="CN19" s="85"/>
      <c r="CO19" s="86"/>
      <c r="CP19" s="86"/>
      <c r="CQ19" s="87"/>
      <c r="CR19" s="85"/>
      <c r="CS19" s="86"/>
      <c r="CT19" s="86"/>
      <c r="CU19" s="87"/>
      <c r="CV19" s="94"/>
      <c r="CY19" s="191"/>
      <c r="CZ19" s="94"/>
      <c r="DC19" s="191"/>
      <c r="DD19" s="94"/>
      <c r="DG19" s="191"/>
      <c r="DH19" s="85"/>
      <c r="DI19" s="86"/>
      <c r="DJ19" s="86"/>
      <c r="DK19" s="87"/>
      <c r="DL19" s="85"/>
      <c r="DM19" s="86"/>
      <c r="DN19" s="86"/>
      <c r="DO19" s="87"/>
      <c r="DP19" s="85"/>
      <c r="DQ19" s="86"/>
      <c r="DR19" s="86"/>
      <c r="DS19" s="87"/>
      <c r="DT19" s="85"/>
      <c r="DU19" s="86"/>
      <c r="DV19" s="86"/>
      <c r="DW19" s="87"/>
      <c r="DX19" s="85"/>
      <c r="DY19" s="86"/>
      <c r="DZ19" s="86"/>
      <c r="EA19" s="87"/>
      <c r="EB19" s="85"/>
      <c r="EC19" s="86"/>
      <c r="ED19" s="86"/>
      <c r="EE19" s="87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2"/>
    </row>
    <row r="20" spans="1:174" s="24" customFormat="1" ht="17.25" customHeight="1" x14ac:dyDescent="0.3">
      <c r="A20" s="245">
        <v>15</v>
      </c>
      <c r="B20" s="176" t="s">
        <v>222</v>
      </c>
      <c r="D20" s="30">
        <f>SUM(H20+L20+P20+T20+X20+AB20+AF20+AJ20+AR20+AV20+AY20+BB20+BE20+BH20+BK20+BN20+BR20+BU20+BX20+CA20)</f>
        <v>42</v>
      </c>
      <c r="E20" s="56"/>
      <c r="H20" s="181"/>
      <c r="I20" s="23"/>
      <c r="L20" s="25"/>
      <c r="M20" s="56"/>
      <c r="P20" s="25"/>
      <c r="Q20" s="56"/>
      <c r="T20" s="25"/>
      <c r="U20" s="56"/>
      <c r="X20" s="25"/>
      <c r="Y20" s="56">
        <v>1</v>
      </c>
      <c r="Z20" s="24">
        <v>16</v>
      </c>
      <c r="AA20" s="24">
        <v>3</v>
      </c>
      <c r="AB20" s="25">
        <f t="shared" si="23"/>
        <v>19</v>
      </c>
      <c r="AC20" s="31"/>
      <c r="AF20" s="25"/>
      <c r="AG20" s="56">
        <v>1</v>
      </c>
      <c r="AH20" s="24">
        <v>21</v>
      </c>
      <c r="AI20" s="24">
        <v>2</v>
      </c>
      <c r="AJ20" s="43">
        <f t="shared" si="21"/>
        <v>23</v>
      </c>
      <c r="AK20" s="23"/>
      <c r="AN20" s="25"/>
      <c r="AO20" s="56"/>
      <c r="AR20" s="43"/>
      <c r="AS20" s="23"/>
      <c r="AV20" s="25"/>
      <c r="AW20" s="56"/>
      <c r="AY20" s="25"/>
      <c r="AZ20" s="56"/>
      <c r="BB20" s="43"/>
      <c r="BC20" s="23"/>
      <c r="BE20" s="25"/>
      <c r="BF20" s="56"/>
      <c r="BH20" s="43"/>
      <c r="BI20" s="23"/>
      <c r="BK20" s="25"/>
      <c r="BL20" s="56"/>
      <c r="BN20" s="43"/>
      <c r="BO20" s="73"/>
      <c r="BP20" s="77"/>
      <c r="BQ20" s="74"/>
      <c r="BR20" s="37"/>
      <c r="BS20" s="56"/>
      <c r="BU20" s="43"/>
      <c r="BV20" s="56"/>
      <c r="BX20" s="43"/>
      <c r="BY20" s="56"/>
      <c r="CA20" s="43"/>
      <c r="CB20" s="23"/>
      <c r="CE20" s="25"/>
      <c r="CF20" s="23"/>
      <c r="CI20" s="25"/>
      <c r="CJ20" s="23"/>
      <c r="CM20" s="25"/>
      <c r="CN20" s="23"/>
      <c r="CQ20" s="25"/>
      <c r="CR20" s="23"/>
      <c r="CU20" s="25"/>
      <c r="CV20" s="23"/>
      <c r="CY20" s="25"/>
      <c r="CZ20" s="23"/>
      <c r="DC20" s="25"/>
      <c r="DD20" s="23"/>
      <c r="DG20" s="25"/>
      <c r="DH20" s="23"/>
      <c r="DK20" s="25"/>
      <c r="DL20" s="23"/>
      <c r="DO20" s="25"/>
      <c r="DP20" s="23"/>
      <c r="DS20" s="25"/>
      <c r="DT20" s="23"/>
      <c r="DW20" s="25"/>
      <c r="DX20" s="23"/>
      <c r="EA20" s="25"/>
      <c r="EB20" s="23"/>
      <c r="EE20" s="25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56"/>
    </row>
    <row r="21" spans="1:174" x14ac:dyDescent="0.3">
      <c r="A21" s="245">
        <v>16</v>
      </c>
      <c r="B21" s="246" t="s">
        <v>9</v>
      </c>
      <c r="C21" s="24"/>
      <c r="D21" s="30">
        <f>SUM(H21+L21+P21+T21+X21+AB21+AF21+AJ21+AR21+AV21+AY21+BB21+BE21+BH21+BK21+BN21+BR21+BU21+BX21+CA21)</f>
        <v>28</v>
      </c>
      <c r="E21" s="56"/>
      <c r="F21" s="24"/>
      <c r="G21" s="24"/>
      <c r="H21" s="25">
        <f>E21*F21+G21</f>
        <v>0</v>
      </c>
      <c r="I21" s="23">
        <v>1</v>
      </c>
      <c r="J21" s="24">
        <v>21</v>
      </c>
      <c r="K21" s="24">
        <v>7</v>
      </c>
      <c r="L21" s="30">
        <f t="shared" ref="L21:L25" si="25">I21*J21+K21</f>
        <v>28</v>
      </c>
      <c r="M21" s="23"/>
      <c r="N21" s="24"/>
      <c r="O21" s="24"/>
      <c r="P21" s="25">
        <f t="shared" si="22"/>
        <v>0</v>
      </c>
      <c r="Q21" s="23"/>
      <c r="R21" s="24"/>
      <c r="S21" s="24"/>
      <c r="T21" s="25">
        <f>Q21*R21+S21</f>
        <v>0</v>
      </c>
      <c r="U21" s="23"/>
      <c r="V21" s="24"/>
      <c r="W21" s="24"/>
      <c r="X21" s="25">
        <f>U21*V21+W21</f>
        <v>0</v>
      </c>
      <c r="Y21" s="23"/>
      <c r="Z21" s="24"/>
      <c r="AA21" s="24"/>
      <c r="AB21" s="25">
        <f t="shared" si="23"/>
        <v>0</v>
      </c>
      <c r="AC21" s="39"/>
      <c r="AD21" s="24"/>
      <c r="AE21" s="24"/>
      <c r="AF21" s="31">
        <f>AC21*AD21+AE21</f>
        <v>0</v>
      </c>
      <c r="AG21" s="23"/>
      <c r="AH21" s="24"/>
      <c r="AI21" s="24"/>
      <c r="AJ21" s="43">
        <f t="shared" si="21"/>
        <v>0</v>
      </c>
      <c r="AK21" s="23"/>
      <c r="AL21" s="24"/>
      <c r="AM21" s="24"/>
      <c r="AN21" s="25"/>
      <c r="AO21" s="56"/>
      <c r="AP21" s="24"/>
      <c r="AQ21" s="24"/>
      <c r="AR21" s="43">
        <f>AO21*AP21+AQ21</f>
        <v>0</v>
      </c>
      <c r="AS21" s="23"/>
      <c r="AT21" s="24"/>
      <c r="AU21" s="24"/>
      <c r="AV21" s="43">
        <f>AS21*AT21+AU21</f>
        <v>0</v>
      </c>
      <c r="AW21" s="23"/>
      <c r="AX21" s="24"/>
      <c r="AY21" s="25">
        <f>SUM(AW21:AX21)</f>
        <v>0</v>
      </c>
      <c r="AZ21" s="56"/>
      <c r="BA21" s="24"/>
      <c r="BB21" s="43">
        <f>SUM(AZ21:BA21)</f>
        <v>0</v>
      </c>
      <c r="BC21" s="23"/>
      <c r="BD21" s="24"/>
      <c r="BE21" s="25">
        <f>SUM(BC21:BD21)</f>
        <v>0</v>
      </c>
      <c r="BF21" s="56"/>
      <c r="BG21" s="24"/>
      <c r="BH21" s="43">
        <f>SUM(BF21:BG21)</f>
        <v>0</v>
      </c>
      <c r="BI21" s="23"/>
      <c r="BJ21" s="24"/>
      <c r="BK21" s="43">
        <f>SUM(BI21:BJ21)</f>
        <v>0</v>
      </c>
      <c r="BL21" s="23"/>
      <c r="BM21" s="24"/>
      <c r="BN21" s="43">
        <f>SUM(BL21:BM21)</f>
        <v>0</v>
      </c>
      <c r="BO21" s="23"/>
      <c r="BP21" s="4"/>
      <c r="BR21" s="25">
        <f>SUM(BP21:BQ21)</f>
        <v>0</v>
      </c>
      <c r="BS21" s="4"/>
      <c r="BU21" s="43">
        <f>SUM(BS21:BT21)</f>
        <v>0</v>
      </c>
      <c r="BV21" s="23"/>
      <c r="BW21" s="24"/>
      <c r="BX21" s="43">
        <f>SUM(BV21:BW21)</f>
        <v>0</v>
      </c>
      <c r="BY21" s="14"/>
      <c r="CA21" s="43">
        <f>SUM(BY21:BZ21)</f>
        <v>0</v>
      </c>
      <c r="CB21" s="23"/>
      <c r="CC21" s="24"/>
      <c r="CD21" s="24"/>
      <c r="CE21" s="25"/>
      <c r="CF21" s="23"/>
      <c r="CG21" s="24"/>
      <c r="CH21" s="24"/>
      <c r="CI21" s="25"/>
      <c r="CJ21" s="23"/>
      <c r="CK21" s="24"/>
      <c r="CL21" s="24"/>
      <c r="CM21" s="25"/>
      <c r="CN21" s="23"/>
      <c r="CO21" s="24"/>
      <c r="CP21" s="24"/>
      <c r="CQ21" s="25"/>
      <c r="CR21" s="23"/>
      <c r="CS21" s="24"/>
      <c r="CT21" s="24"/>
      <c r="CU21" s="25"/>
      <c r="CV21" s="14"/>
      <c r="CW21" s="1"/>
      <c r="CX21" s="1"/>
      <c r="CY21" s="76"/>
      <c r="CZ21" s="14"/>
      <c r="DA21" s="1"/>
      <c r="DB21" s="1"/>
      <c r="DC21" s="76"/>
      <c r="DD21" s="14"/>
      <c r="DE21" s="1"/>
      <c r="DF21" s="1"/>
      <c r="DG21" s="76"/>
      <c r="DH21" s="23"/>
      <c r="DI21" s="24"/>
      <c r="DJ21" s="24"/>
      <c r="DK21" s="25"/>
      <c r="DL21" s="23"/>
      <c r="DM21" s="24"/>
      <c r="DN21" s="24"/>
      <c r="DO21" s="25"/>
      <c r="DP21" s="23"/>
      <c r="DQ21" s="24"/>
      <c r="DR21" s="24"/>
      <c r="DS21" s="25"/>
      <c r="DT21" s="23"/>
      <c r="DU21" s="24"/>
      <c r="DV21" s="24"/>
      <c r="DW21" s="25"/>
      <c r="DX21" s="23"/>
      <c r="DY21" s="24"/>
      <c r="DZ21" s="24"/>
      <c r="EA21" s="25"/>
      <c r="EB21" s="23"/>
      <c r="EC21" s="24"/>
      <c r="ED21" s="24"/>
      <c r="EE21" s="25"/>
    </row>
    <row r="22" spans="1:174" s="93" customFormat="1" x14ac:dyDescent="0.3">
      <c r="A22" s="245">
        <v>17</v>
      </c>
      <c r="B22" s="173" t="s">
        <v>76</v>
      </c>
      <c r="C22" s="86"/>
      <c r="D22" s="88">
        <f>SUM(H22+L22+P22+T22+X22+AB22+AF22+AJ22+AR22+AV22+AY22+BB22+BE22+BH22+BK22+BN22+BR22+BU22+BX22+CA22)</f>
        <v>26</v>
      </c>
      <c r="E22" s="98"/>
      <c r="F22" s="86"/>
      <c r="G22" s="86"/>
      <c r="H22" s="87">
        <f>E22*F22+G22</f>
        <v>0</v>
      </c>
      <c r="I22" s="85">
        <v>1</v>
      </c>
      <c r="J22" s="86">
        <v>21</v>
      </c>
      <c r="K22" s="86">
        <v>5</v>
      </c>
      <c r="L22" s="88">
        <f t="shared" si="25"/>
        <v>26</v>
      </c>
      <c r="M22" s="85"/>
      <c r="N22" s="86"/>
      <c r="O22" s="86"/>
      <c r="P22" s="87">
        <f t="shared" si="22"/>
        <v>0</v>
      </c>
      <c r="Q22" s="85"/>
      <c r="R22" s="86"/>
      <c r="S22" s="86"/>
      <c r="T22" s="87">
        <f>Q22*R22+S22</f>
        <v>0</v>
      </c>
      <c r="U22" s="85"/>
      <c r="V22" s="86"/>
      <c r="W22" s="86"/>
      <c r="X22" s="87">
        <f>U22*V22+W22</f>
        <v>0</v>
      </c>
      <c r="Y22" s="85"/>
      <c r="Z22" s="86"/>
      <c r="AA22" s="86"/>
      <c r="AB22" s="87">
        <f t="shared" si="23"/>
        <v>0</v>
      </c>
      <c r="AC22" s="89"/>
      <c r="AD22" s="86"/>
      <c r="AE22" s="86"/>
      <c r="AF22" s="90">
        <f>AC22*AD22+AE22</f>
        <v>0</v>
      </c>
      <c r="AG22" s="85"/>
      <c r="AH22" s="86"/>
      <c r="AI22" s="86"/>
      <c r="AJ22" s="91">
        <f t="shared" si="21"/>
        <v>0</v>
      </c>
      <c r="AK22" s="85"/>
      <c r="AL22" s="86"/>
      <c r="AM22" s="86"/>
      <c r="AN22" s="87"/>
      <c r="AO22" s="98"/>
      <c r="AP22" s="86"/>
      <c r="AQ22" s="86"/>
      <c r="AR22" s="91">
        <f>AO22*AP22+AQ22</f>
        <v>0</v>
      </c>
      <c r="AS22" s="85"/>
      <c r="AT22" s="86"/>
      <c r="AU22" s="86"/>
      <c r="AV22" s="91">
        <f>AS22*AT22+AU22</f>
        <v>0</v>
      </c>
      <c r="AW22" s="85"/>
      <c r="AX22" s="86"/>
      <c r="AY22" s="87">
        <f>SUM(AW22:AX22)</f>
        <v>0</v>
      </c>
      <c r="AZ22" s="98"/>
      <c r="BA22" s="86"/>
      <c r="BB22" s="91">
        <f>SUM(AZ22:BA22)</f>
        <v>0</v>
      </c>
      <c r="BC22" s="85"/>
      <c r="BD22" s="86"/>
      <c r="BE22" s="87">
        <f>SUM(BC22:BD22)</f>
        <v>0</v>
      </c>
      <c r="BF22" s="98"/>
      <c r="BG22" s="86"/>
      <c r="BH22" s="91">
        <f>SUM(BF22:BG22)</f>
        <v>0</v>
      </c>
      <c r="BI22" s="85"/>
      <c r="BJ22" s="86"/>
      <c r="BK22" s="91">
        <f>SUM(BI22:BJ22)</f>
        <v>0</v>
      </c>
      <c r="BL22" s="85"/>
      <c r="BM22" s="86"/>
      <c r="BN22" s="91">
        <f>SUM(BL22:BM22)</f>
        <v>0</v>
      </c>
      <c r="BO22" s="85"/>
      <c r="BP22" s="92"/>
      <c r="BR22" s="87">
        <f>SUM(BP22:BQ22)</f>
        <v>0</v>
      </c>
      <c r="BS22" s="92"/>
      <c r="BU22" s="91">
        <f>SUM(BS22:BT22)</f>
        <v>0</v>
      </c>
      <c r="BV22" s="85"/>
      <c r="BW22" s="86"/>
      <c r="BX22" s="91">
        <f>SUM(BV22:BW22)</f>
        <v>0</v>
      </c>
      <c r="BY22" s="94"/>
      <c r="CA22" s="91">
        <f>SUM(BY22:BZ22)</f>
        <v>0</v>
      </c>
      <c r="CB22" s="85"/>
      <c r="CC22" s="86"/>
      <c r="CD22" s="86"/>
      <c r="CE22" s="87"/>
      <c r="CF22" s="85"/>
      <c r="CG22" s="86"/>
      <c r="CH22" s="86"/>
      <c r="CI22" s="87"/>
      <c r="CJ22" s="85"/>
      <c r="CK22" s="86"/>
      <c r="CL22" s="86"/>
      <c r="CM22" s="87"/>
      <c r="CN22" s="85"/>
      <c r="CO22" s="86"/>
      <c r="CP22" s="86"/>
      <c r="CQ22" s="87"/>
      <c r="CR22" s="85"/>
      <c r="CS22" s="86"/>
      <c r="CT22" s="86"/>
      <c r="CU22" s="87"/>
      <c r="CV22" s="94"/>
      <c r="CY22" s="191"/>
      <c r="CZ22" s="94"/>
      <c r="DC22" s="191"/>
      <c r="DD22" s="94"/>
      <c r="DG22" s="191"/>
      <c r="DH22" s="85"/>
      <c r="DI22" s="86"/>
      <c r="DJ22" s="86"/>
      <c r="DK22" s="87"/>
      <c r="DL22" s="85"/>
      <c r="DM22" s="86"/>
      <c r="DN22" s="86"/>
      <c r="DO22" s="87"/>
      <c r="DP22" s="85"/>
      <c r="DQ22" s="86"/>
      <c r="DR22" s="86"/>
      <c r="DS22" s="87"/>
      <c r="DT22" s="85"/>
      <c r="DU22" s="86"/>
      <c r="DV22" s="86"/>
      <c r="DW22" s="87"/>
      <c r="DX22" s="85"/>
      <c r="DY22" s="86"/>
      <c r="DZ22" s="86"/>
      <c r="EA22" s="87"/>
      <c r="EB22" s="85"/>
      <c r="EC22" s="86"/>
      <c r="ED22" s="86"/>
      <c r="EE22" s="87"/>
      <c r="EF22" s="95"/>
      <c r="EG22" s="95"/>
      <c r="EH22" s="95"/>
      <c r="EI22" s="95"/>
      <c r="EJ22" s="95"/>
      <c r="EK22" s="95"/>
      <c r="EL22" s="95"/>
      <c r="EM22" s="95"/>
      <c r="EN22" s="95"/>
      <c r="EO22" s="95"/>
      <c r="EP22" s="95"/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5"/>
      <c r="FL22" s="95"/>
      <c r="FM22" s="95"/>
      <c r="FN22" s="95"/>
      <c r="FO22" s="95"/>
      <c r="FP22" s="95"/>
      <c r="FQ22" s="95"/>
      <c r="FR22" s="92"/>
    </row>
    <row r="23" spans="1:174" s="93" customFormat="1" x14ac:dyDescent="0.3">
      <c r="A23" s="245">
        <v>18</v>
      </c>
      <c r="B23" s="270" t="s">
        <v>28</v>
      </c>
      <c r="C23" s="86">
        <v>2000</v>
      </c>
      <c r="D23" s="88">
        <f>SUM(H23+L23+P23+T23+X23+AB23+AF23+AJ23+AN23+AR23+AV23)</f>
        <v>25</v>
      </c>
      <c r="E23" s="98"/>
      <c r="F23" s="86"/>
      <c r="G23" s="86"/>
      <c r="H23" s="87">
        <f>E23*F23+G23</f>
        <v>0</v>
      </c>
      <c r="I23" s="85"/>
      <c r="J23" s="86"/>
      <c r="K23" s="86"/>
      <c r="L23" s="96">
        <f t="shared" si="25"/>
        <v>0</v>
      </c>
      <c r="M23" s="85"/>
      <c r="N23" s="86"/>
      <c r="O23" s="86"/>
      <c r="P23" s="87">
        <f t="shared" si="22"/>
        <v>0</v>
      </c>
      <c r="Q23" s="85"/>
      <c r="R23" s="86"/>
      <c r="S23" s="86"/>
      <c r="T23" s="87">
        <f>Q23*R23+S23</f>
        <v>0</v>
      </c>
      <c r="U23" s="85"/>
      <c r="V23" s="86"/>
      <c r="W23" s="86"/>
      <c r="X23" s="87">
        <f>U23*V23+W23</f>
        <v>0</v>
      </c>
      <c r="Y23" s="85">
        <v>1</v>
      </c>
      <c r="Z23" s="86">
        <v>25</v>
      </c>
      <c r="AA23" s="86"/>
      <c r="AB23" s="87">
        <f t="shared" si="23"/>
        <v>25</v>
      </c>
      <c r="AC23" s="85"/>
      <c r="AD23" s="86"/>
      <c r="AE23" s="86"/>
      <c r="AF23" s="91">
        <f>AC23*AD23+AE23</f>
        <v>0</v>
      </c>
      <c r="AG23" s="85"/>
      <c r="AH23" s="86"/>
      <c r="AI23" s="86"/>
      <c r="AJ23" s="87">
        <f t="shared" si="21"/>
        <v>0</v>
      </c>
      <c r="AK23" s="85"/>
      <c r="AL23" s="86"/>
      <c r="AM23" s="86"/>
      <c r="AN23" s="91">
        <f>AK23*AL23+AM23</f>
        <v>0</v>
      </c>
      <c r="AO23" s="85"/>
      <c r="AP23" s="86"/>
      <c r="AQ23" s="86"/>
      <c r="AR23" s="91">
        <f>AO23*AP23+AQ23</f>
        <v>0</v>
      </c>
      <c r="AS23" s="85"/>
      <c r="AT23" s="86"/>
      <c r="AU23" s="86"/>
      <c r="AV23" s="91">
        <f>AS23*AT23+AU23</f>
        <v>0</v>
      </c>
      <c r="AW23" s="94"/>
      <c r="AY23" s="191"/>
      <c r="AZ23" s="271"/>
      <c r="BB23" s="200"/>
      <c r="BC23" s="94"/>
      <c r="BD23" s="200"/>
      <c r="BE23" s="191"/>
      <c r="BF23" s="95"/>
      <c r="BH23" s="191"/>
      <c r="BI23" s="94"/>
      <c r="BK23" s="191"/>
      <c r="BL23" s="94"/>
      <c r="BN23" s="191"/>
      <c r="BO23" s="94"/>
      <c r="BR23" s="191"/>
      <c r="BS23" s="95"/>
      <c r="BT23" s="95"/>
      <c r="BU23" s="95"/>
      <c r="BV23" s="95"/>
      <c r="BW23" s="95"/>
      <c r="BX23" s="95"/>
      <c r="CA23" s="200"/>
      <c r="CB23" s="94"/>
      <c r="CE23" s="191"/>
      <c r="CF23" s="94"/>
      <c r="CI23" s="191"/>
      <c r="CJ23" s="94"/>
      <c r="CM23" s="191"/>
      <c r="CN23" s="94"/>
      <c r="CQ23" s="191"/>
      <c r="CR23" s="94"/>
      <c r="CU23" s="191"/>
      <c r="CV23" s="94"/>
      <c r="CY23" s="191"/>
      <c r="CZ23" s="94"/>
      <c r="DC23" s="191"/>
      <c r="DD23" s="94"/>
      <c r="DG23" s="191"/>
      <c r="DH23" s="94"/>
      <c r="DK23" s="191"/>
      <c r="DL23" s="94"/>
      <c r="DO23" s="191"/>
      <c r="DP23" s="94"/>
      <c r="DS23" s="191"/>
      <c r="DT23" s="94"/>
      <c r="DW23" s="191"/>
      <c r="DX23" s="94"/>
      <c r="EA23" s="191"/>
      <c r="EB23" s="94"/>
      <c r="EE23" s="191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  <c r="FF23" s="95"/>
      <c r="FG23" s="95"/>
      <c r="FH23" s="95"/>
      <c r="FI23" s="95"/>
      <c r="FJ23" s="95"/>
      <c r="FK23" s="95"/>
      <c r="FL23" s="95"/>
      <c r="FM23" s="95"/>
      <c r="FN23" s="95"/>
      <c r="FO23" s="95"/>
      <c r="FP23" s="95"/>
      <c r="FQ23" s="95"/>
      <c r="FR23" s="92"/>
    </row>
    <row r="24" spans="1:174" s="93" customFormat="1" x14ac:dyDescent="0.3">
      <c r="A24" s="245">
        <v>18</v>
      </c>
      <c r="B24" s="270" t="s">
        <v>263</v>
      </c>
      <c r="C24" s="86">
        <v>1988</v>
      </c>
      <c r="D24" s="88">
        <f>SUM(H24+L24+P24+T24+X24+AB24+AF24+AJ24+AN24+AR24+AV24)</f>
        <v>25</v>
      </c>
      <c r="E24" s="98"/>
      <c r="F24" s="86"/>
      <c r="G24" s="86"/>
      <c r="H24" s="87"/>
      <c r="I24" s="98"/>
      <c r="J24" s="86"/>
      <c r="K24" s="86"/>
      <c r="L24" s="96"/>
      <c r="M24" s="85"/>
      <c r="N24" s="86"/>
      <c r="O24" s="86"/>
      <c r="P24" s="87"/>
      <c r="Q24" s="85"/>
      <c r="R24" s="86"/>
      <c r="S24" s="86"/>
      <c r="T24" s="87"/>
      <c r="U24" s="85"/>
      <c r="V24" s="86"/>
      <c r="W24" s="86"/>
      <c r="X24" s="87"/>
      <c r="Y24" s="85"/>
      <c r="Z24" s="86"/>
      <c r="AA24" s="86"/>
      <c r="AB24" s="87"/>
      <c r="AC24" s="89"/>
      <c r="AD24" s="86"/>
      <c r="AE24" s="86"/>
      <c r="AF24" s="90"/>
      <c r="AG24" s="85">
        <v>1</v>
      </c>
      <c r="AH24" s="86">
        <v>21</v>
      </c>
      <c r="AI24" s="86">
        <v>4</v>
      </c>
      <c r="AJ24" s="87">
        <f t="shared" si="21"/>
        <v>25</v>
      </c>
      <c r="AK24" s="85"/>
      <c r="AL24" s="86"/>
      <c r="AM24" s="86"/>
      <c r="AN24" s="87"/>
      <c r="AO24" s="98"/>
      <c r="AP24" s="86"/>
      <c r="AQ24" s="86"/>
      <c r="AR24" s="91"/>
      <c r="AS24" s="85"/>
      <c r="AT24" s="86"/>
      <c r="AU24" s="86"/>
      <c r="AV24" s="91"/>
      <c r="AW24" s="94"/>
      <c r="AY24" s="191"/>
      <c r="AZ24" s="271"/>
      <c r="BB24" s="200"/>
      <c r="BC24" s="94"/>
      <c r="BD24" s="200"/>
      <c r="BE24" s="191"/>
      <c r="BF24" s="95"/>
      <c r="BH24" s="200"/>
      <c r="BI24" s="94"/>
      <c r="BK24" s="200"/>
      <c r="BL24" s="94"/>
      <c r="BN24" s="200"/>
      <c r="BO24" s="94"/>
      <c r="BP24" s="92"/>
      <c r="BR24" s="191"/>
      <c r="BS24" s="95"/>
      <c r="BT24" s="95"/>
      <c r="BU24" s="95"/>
      <c r="BV24" s="95"/>
      <c r="BW24" s="95"/>
      <c r="BX24" s="95"/>
      <c r="BY24" s="92"/>
      <c r="CA24" s="200"/>
      <c r="CB24" s="94"/>
      <c r="CE24" s="191"/>
      <c r="CF24" s="94"/>
      <c r="CI24" s="191"/>
      <c r="CJ24" s="94"/>
      <c r="CM24" s="191"/>
      <c r="CN24" s="94"/>
      <c r="CQ24" s="191"/>
      <c r="CR24" s="94"/>
      <c r="CU24" s="191"/>
      <c r="CV24" s="94"/>
      <c r="CY24" s="191"/>
      <c r="CZ24" s="94"/>
      <c r="DC24" s="191"/>
      <c r="DD24" s="94"/>
      <c r="DG24" s="191"/>
      <c r="DH24" s="94"/>
      <c r="DK24" s="191"/>
      <c r="DL24" s="94"/>
      <c r="DO24" s="191"/>
      <c r="DP24" s="94"/>
      <c r="DS24" s="191"/>
      <c r="DT24" s="94"/>
      <c r="DW24" s="191"/>
      <c r="DX24" s="94"/>
      <c r="EA24" s="191"/>
      <c r="EB24" s="94"/>
      <c r="EE24" s="191"/>
      <c r="EF24" s="95"/>
      <c r="EG24" s="95"/>
      <c r="EH24" s="95"/>
      <c r="EI24" s="95"/>
      <c r="EJ24" s="95"/>
      <c r="EK24" s="95"/>
      <c r="EL24" s="95"/>
      <c r="EM24" s="95"/>
      <c r="EN24" s="95"/>
      <c r="EO24" s="95"/>
      <c r="EP24" s="95"/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  <c r="FF24" s="95"/>
      <c r="FG24" s="95"/>
      <c r="FH24" s="95"/>
      <c r="FI24" s="95"/>
      <c r="FJ24" s="95"/>
      <c r="FK24" s="95"/>
      <c r="FL24" s="95"/>
      <c r="FM24" s="95"/>
      <c r="FN24" s="95"/>
      <c r="FO24" s="95"/>
      <c r="FP24" s="95"/>
      <c r="FQ24" s="95"/>
      <c r="FR24" s="92"/>
    </row>
    <row r="25" spans="1:174" s="93" customFormat="1" x14ac:dyDescent="0.3">
      <c r="A25" s="245">
        <v>19</v>
      </c>
      <c r="B25" s="218" t="s">
        <v>38</v>
      </c>
      <c r="C25" s="269"/>
      <c r="D25" s="88">
        <f t="shared" ref="D25:D30" si="26">SUM(H25+L25+P25+T25+X25+AB25+AF25+AJ25+AR25+AV25+AY25+BB25+BE25+BH25+BK25+BN25+BR25+BU25+BX25+CA25)</f>
        <v>24</v>
      </c>
      <c r="E25" s="98"/>
      <c r="F25" s="86"/>
      <c r="G25" s="86"/>
      <c r="H25" s="87">
        <f>E25*F25+G25</f>
        <v>0</v>
      </c>
      <c r="I25" s="86"/>
      <c r="J25" s="86"/>
      <c r="K25" s="86"/>
      <c r="L25" s="88">
        <f t="shared" si="25"/>
        <v>0</v>
      </c>
      <c r="M25" s="85"/>
      <c r="N25" s="86"/>
      <c r="O25" s="86"/>
      <c r="P25" s="87">
        <f t="shared" si="22"/>
        <v>0</v>
      </c>
      <c r="Q25" s="85"/>
      <c r="R25" s="86"/>
      <c r="S25" s="86"/>
      <c r="T25" s="87">
        <f>Q25*R25+S25</f>
        <v>0</v>
      </c>
      <c r="U25" s="85"/>
      <c r="V25" s="86"/>
      <c r="W25" s="86"/>
      <c r="X25" s="87">
        <f>U25*V25+W25</f>
        <v>0</v>
      </c>
      <c r="Y25" s="85">
        <v>1</v>
      </c>
      <c r="Z25" s="86">
        <v>16</v>
      </c>
      <c r="AA25" s="86">
        <v>8</v>
      </c>
      <c r="AB25" s="87">
        <f t="shared" si="23"/>
        <v>24</v>
      </c>
      <c r="AC25" s="89"/>
      <c r="AD25" s="86"/>
      <c r="AE25" s="86"/>
      <c r="AF25" s="90">
        <f>AC25*AD25+AE25</f>
        <v>0</v>
      </c>
      <c r="AG25" s="85"/>
      <c r="AH25" s="86"/>
      <c r="AI25" s="86"/>
      <c r="AJ25" s="91">
        <f t="shared" si="21"/>
        <v>0</v>
      </c>
      <c r="AK25" s="85"/>
      <c r="AL25" s="86"/>
      <c r="AM25" s="86"/>
      <c r="AN25" s="87"/>
      <c r="AO25" s="98"/>
      <c r="AP25" s="86"/>
      <c r="AQ25" s="86"/>
      <c r="AR25" s="91">
        <f>AO25*AP25+AQ25</f>
        <v>0</v>
      </c>
      <c r="AS25" s="85"/>
      <c r="AT25" s="86"/>
      <c r="AU25" s="86"/>
      <c r="AV25" s="91">
        <f>AS25*AT25+AU25</f>
        <v>0</v>
      </c>
      <c r="AW25" s="85"/>
      <c r="AX25" s="86"/>
      <c r="AY25" s="87">
        <f>SUM(AW25:AX25)</f>
        <v>0</v>
      </c>
      <c r="AZ25" s="98"/>
      <c r="BA25" s="86"/>
      <c r="BB25" s="91">
        <f>SUM(AZ25:BA25)</f>
        <v>0</v>
      </c>
      <c r="BC25" s="85"/>
      <c r="BD25" s="86"/>
      <c r="BE25" s="87">
        <f>SUM(BC25:BD25)</f>
        <v>0</v>
      </c>
      <c r="BF25" s="98"/>
      <c r="BG25" s="86"/>
      <c r="BH25" s="91">
        <f>SUM(BF25:BG25)</f>
        <v>0</v>
      </c>
      <c r="BI25" s="85"/>
      <c r="BJ25" s="86"/>
      <c r="BK25" s="91">
        <f>SUM(BI25:BJ25)</f>
        <v>0</v>
      </c>
      <c r="BL25" s="85"/>
      <c r="BM25" s="86"/>
      <c r="BN25" s="91">
        <f>SUM(BL25:BM25)</f>
        <v>0</v>
      </c>
      <c r="BO25" s="85"/>
      <c r="BP25" s="92"/>
      <c r="BR25" s="87">
        <f>SUM(BP25:BQ25)</f>
        <v>0</v>
      </c>
      <c r="BS25" s="92"/>
      <c r="BU25" s="91">
        <f>SUM(BS25:BT25)</f>
        <v>0</v>
      </c>
      <c r="BV25" s="85"/>
      <c r="BW25" s="86"/>
      <c r="BX25" s="91">
        <f>SUM(BV25:BW25)</f>
        <v>0</v>
      </c>
      <c r="BY25" s="94"/>
      <c r="CA25" s="91">
        <f>SUM(BY25:BZ25)</f>
        <v>0</v>
      </c>
      <c r="CB25" s="85"/>
      <c r="CC25" s="86"/>
      <c r="CD25" s="86"/>
      <c r="CE25" s="87"/>
      <c r="CF25" s="85"/>
      <c r="CG25" s="86"/>
      <c r="CH25" s="86"/>
      <c r="CI25" s="87"/>
      <c r="CJ25" s="85"/>
      <c r="CK25" s="86"/>
      <c r="CL25" s="86"/>
      <c r="CM25" s="87"/>
      <c r="CN25" s="85"/>
      <c r="CO25" s="86"/>
      <c r="CP25" s="86"/>
      <c r="CQ25" s="87"/>
      <c r="CR25" s="85"/>
      <c r="CS25" s="86"/>
      <c r="CT25" s="86"/>
      <c r="CU25" s="87"/>
      <c r="CV25" s="94"/>
      <c r="CY25" s="191"/>
      <c r="CZ25" s="94"/>
      <c r="DC25" s="191"/>
      <c r="DD25" s="94"/>
      <c r="DG25" s="191"/>
      <c r="DH25" s="85"/>
      <c r="DI25" s="86"/>
      <c r="DJ25" s="86"/>
      <c r="DK25" s="87"/>
      <c r="DL25" s="85"/>
      <c r="DM25" s="86"/>
      <c r="DN25" s="86"/>
      <c r="DO25" s="87"/>
      <c r="DP25" s="85"/>
      <c r="DQ25" s="86"/>
      <c r="DR25" s="86"/>
      <c r="DS25" s="87"/>
      <c r="DT25" s="85"/>
      <c r="DU25" s="86"/>
      <c r="DV25" s="86"/>
      <c r="DW25" s="87"/>
      <c r="DX25" s="85"/>
      <c r="DY25" s="86"/>
      <c r="DZ25" s="86"/>
      <c r="EA25" s="87"/>
      <c r="EB25" s="85"/>
      <c r="EC25" s="86"/>
      <c r="ED25" s="86"/>
      <c r="EE25" s="87"/>
      <c r="EF25" s="95"/>
      <c r="EG25" s="95"/>
      <c r="EH25" s="95"/>
      <c r="EI25" s="95"/>
      <c r="EJ25" s="95"/>
      <c r="EK25" s="95"/>
      <c r="EL25" s="95"/>
      <c r="EM25" s="95"/>
      <c r="EN25" s="95"/>
      <c r="EO25" s="95"/>
      <c r="EP25" s="95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  <c r="FK25" s="95"/>
      <c r="FL25" s="95"/>
      <c r="FM25" s="95"/>
      <c r="FN25" s="95"/>
      <c r="FO25" s="95"/>
      <c r="FP25" s="95"/>
      <c r="FQ25" s="95"/>
      <c r="FR25" s="92"/>
    </row>
    <row r="26" spans="1:174" s="93" customFormat="1" x14ac:dyDescent="0.3">
      <c r="A26" s="245">
        <v>19</v>
      </c>
      <c r="B26" s="218" t="s">
        <v>264</v>
      </c>
      <c r="C26" s="86">
        <v>1992</v>
      </c>
      <c r="D26" s="88">
        <f t="shared" si="26"/>
        <v>24</v>
      </c>
      <c r="E26" s="98"/>
      <c r="F26" s="86"/>
      <c r="G26" s="86"/>
      <c r="H26" s="87"/>
      <c r="I26" s="98"/>
      <c r="J26" s="86"/>
      <c r="K26" s="86"/>
      <c r="L26" s="88"/>
      <c r="M26" s="85"/>
      <c r="N26" s="86"/>
      <c r="O26" s="86"/>
      <c r="P26" s="87"/>
      <c r="Q26" s="85"/>
      <c r="R26" s="86"/>
      <c r="S26" s="86"/>
      <c r="T26" s="87"/>
      <c r="U26" s="85"/>
      <c r="V26" s="86"/>
      <c r="W26" s="86"/>
      <c r="X26" s="87"/>
      <c r="Y26" s="85"/>
      <c r="Z26" s="86"/>
      <c r="AA26" s="86"/>
      <c r="AB26" s="87"/>
      <c r="AC26" s="89"/>
      <c r="AD26" s="97"/>
      <c r="AE26" s="97"/>
      <c r="AF26" s="90"/>
      <c r="AG26" s="85">
        <v>1</v>
      </c>
      <c r="AH26" s="86">
        <v>21</v>
      </c>
      <c r="AI26" s="86">
        <v>3</v>
      </c>
      <c r="AJ26" s="91">
        <f t="shared" si="21"/>
        <v>24</v>
      </c>
      <c r="AK26" s="85"/>
      <c r="AL26" s="86"/>
      <c r="AM26" s="86"/>
      <c r="AN26" s="87"/>
      <c r="AO26" s="98"/>
      <c r="AP26" s="86"/>
      <c r="AQ26" s="86"/>
      <c r="AR26" s="91"/>
      <c r="AS26" s="85"/>
      <c r="AT26" s="86"/>
      <c r="AU26" s="86"/>
      <c r="AV26" s="91"/>
      <c r="AW26" s="85"/>
      <c r="AX26" s="86"/>
      <c r="AY26" s="96"/>
      <c r="AZ26" s="98"/>
      <c r="BA26" s="86"/>
      <c r="BB26" s="91"/>
      <c r="BC26" s="85"/>
      <c r="BD26" s="86"/>
      <c r="BE26" s="87"/>
      <c r="BF26" s="98"/>
      <c r="BG26" s="86"/>
      <c r="BH26" s="91"/>
      <c r="BI26" s="85"/>
      <c r="BJ26" s="86"/>
      <c r="BK26" s="91"/>
      <c r="BL26" s="85"/>
      <c r="BM26" s="86"/>
      <c r="BN26" s="91"/>
      <c r="BO26" s="85"/>
      <c r="BP26" s="92"/>
      <c r="BR26" s="87"/>
      <c r="BS26" s="92"/>
      <c r="BU26" s="91"/>
      <c r="BV26" s="85"/>
      <c r="BW26" s="86"/>
      <c r="BX26" s="91"/>
      <c r="BY26" s="94"/>
      <c r="CA26" s="91"/>
      <c r="CB26" s="85"/>
      <c r="CC26" s="86"/>
      <c r="CD26" s="86"/>
      <c r="CE26" s="87"/>
      <c r="CF26" s="85"/>
      <c r="CG26" s="86"/>
      <c r="CH26" s="86"/>
      <c r="CI26" s="87"/>
      <c r="CJ26" s="85"/>
      <c r="CK26" s="86"/>
      <c r="CL26" s="86"/>
      <c r="CM26" s="87"/>
      <c r="CN26" s="85"/>
      <c r="CO26" s="86"/>
      <c r="CP26" s="86"/>
      <c r="CQ26" s="87"/>
      <c r="CR26" s="85"/>
      <c r="CS26" s="86"/>
      <c r="CT26" s="86"/>
      <c r="CU26" s="87"/>
      <c r="CV26" s="94"/>
      <c r="CY26" s="191"/>
      <c r="CZ26" s="94"/>
      <c r="DC26" s="191"/>
      <c r="DD26" s="94"/>
      <c r="DG26" s="191"/>
      <c r="DH26" s="85"/>
      <c r="DI26" s="86"/>
      <c r="DJ26" s="86"/>
      <c r="DK26" s="87"/>
      <c r="DL26" s="85"/>
      <c r="DM26" s="86"/>
      <c r="DN26" s="86"/>
      <c r="DO26" s="87"/>
      <c r="DP26" s="85"/>
      <c r="DQ26" s="86"/>
      <c r="DR26" s="86"/>
      <c r="DS26" s="87"/>
      <c r="DT26" s="85"/>
      <c r="DU26" s="86"/>
      <c r="DV26" s="86"/>
      <c r="DW26" s="87"/>
      <c r="DX26" s="85"/>
      <c r="DY26" s="86"/>
      <c r="DZ26" s="86"/>
      <c r="EA26" s="87"/>
      <c r="EB26" s="85"/>
      <c r="EC26" s="86"/>
      <c r="ED26" s="86"/>
      <c r="EE26" s="87"/>
      <c r="EF26" s="95"/>
      <c r="EG26" s="95"/>
      <c r="EH26" s="95"/>
      <c r="EI26" s="95"/>
      <c r="EJ26" s="95"/>
      <c r="EK26" s="95"/>
      <c r="EL26" s="95"/>
      <c r="EM26" s="95"/>
      <c r="EN26" s="95"/>
      <c r="EO26" s="95"/>
      <c r="EP26" s="9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  <c r="FK26" s="95"/>
      <c r="FL26" s="95"/>
      <c r="FM26" s="95"/>
      <c r="FN26" s="95"/>
      <c r="FO26" s="95"/>
      <c r="FP26" s="95"/>
      <c r="FQ26" s="95"/>
      <c r="FR26" s="92"/>
    </row>
    <row r="27" spans="1:174" s="93" customFormat="1" x14ac:dyDescent="0.3">
      <c r="A27" s="245">
        <v>20</v>
      </c>
      <c r="B27" s="173" t="s">
        <v>202</v>
      </c>
      <c r="C27" s="86">
        <v>1985</v>
      </c>
      <c r="D27" s="88">
        <f t="shared" si="26"/>
        <v>23</v>
      </c>
      <c r="E27" s="98"/>
      <c r="F27" s="86"/>
      <c r="G27" s="86"/>
      <c r="H27" s="87"/>
      <c r="I27" s="85"/>
      <c r="J27" s="86"/>
      <c r="K27" s="86"/>
      <c r="L27" s="88"/>
      <c r="M27" s="85">
        <v>1</v>
      </c>
      <c r="N27" s="86">
        <v>22</v>
      </c>
      <c r="O27" s="86">
        <v>1</v>
      </c>
      <c r="P27" s="87">
        <f t="shared" si="22"/>
        <v>23</v>
      </c>
      <c r="Q27" s="85"/>
      <c r="R27" s="86"/>
      <c r="S27" s="86"/>
      <c r="T27" s="87"/>
      <c r="U27" s="85"/>
      <c r="V27" s="86"/>
      <c r="W27" s="86"/>
      <c r="X27" s="87"/>
      <c r="Y27" s="85"/>
      <c r="Z27" s="86"/>
      <c r="AA27" s="86"/>
      <c r="AB27" s="87"/>
      <c r="AC27" s="89"/>
      <c r="AD27" s="97"/>
      <c r="AE27" s="97"/>
      <c r="AF27" s="90"/>
      <c r="AG27" s="85"/>
      <c r="AH27" s="86"/>
      <c r="AI27" s="86"/>
      <c r="AJ27" s="91"/>
      <c r="AK27" s="85"/>
      <c r="AL27" s="86"/>
      <c r="AM27" s="86"/>
      <c r="AN27" s="87"/>
      <c r="AO27" s="98"/>
      <c r="AP27" s="86"/>
      <c r="AQ27" s="86"/>
      <c r="AR27" s="91"/>
      <c r="AS27" s="85"/>
      <c r="AT27" s="86"/>
      <c r="AU27" s="86"/>
      <c r="AV27" s="91"/>
      <c r="AW27" s="85"/>
      <c r="AX27" s="86"/>
      <c r="AY27" s="96"/>
      <c r="AZ27" s="98"/>
      <c r="BA27" s="86"/>
      <c r="BB27" s="91"/>
      <c r="BC27" s="85"/>
      <c r="BD27" s="86"/>
      <c r="BE27" s="87"/>
      <c r="BF27" s="98"/>
      <c r="BG27" s="86"/>
      <c r="BH27" s="91"/>
      <c r="BI27" s="85"/>
      <c r="BJ27" s="86"/>
      <c r="BK27" s="91"/>
      <c r="BL27" s="85"/>
      <c r="BM27" s="86"/>
      <c r="BN27" s="91"/>
      <c r="BO27" s="85"/>
      <c r="BP27" s="92"/>
      <c r="BR27" s="87"/>
      <c r="BS27" s="92"/>
      <c r="BU27" s="91"/>
      <c r="BV27" s="85"/>
      <c r="BW27" s="86"/>
      <c r="BX27" s="91"/>
      <c r="BY27" s="94"/>
      <c r="CA27" s="91"/>
      <c r="CB27" s="85"/>
      <c r="CC27" s="86"/>
      <c r="CD27" s="86"/>
      <c r="CE27" s="87"/>
      <c r="CF27" s="85"/>
      <c r="CG27" s="86"/>
      <c r="CH27" s="86"/>
      <c r="CI27" s="87"/>
      <c r="CJ27" s="85"/>
      <c r="CK27" s="86"/>
      <c r="CL27" s="86"/>
      <c r="CM27" s="87"/>
      <c r="CN27" s="85"/>
      <c r="CO27" s="86"/>
      <c r="CP27" s="86"/>
      <c r="CQ27" s="87"/>
      <c r="CR27" s="85"/>
      <c r="CS27" s="86"/>
      <c r="CT27" s="86"/>
      <c r="CU27" s="87"/>
      <c r="CV27" s="94"/>
      <c r="CY27" s="191"/>
      <c r="CZ27" s="94"/>
      <c r="DC27" s="191"/>
      <c r="DD27" s="94"/>
      <c r="DG27" s="191"/>
      <c r="DH27" s="85"/>
      <c r="DI27" s="86"/>
      <c r="DJ27" s="86"/>
      <c r="DK27" s="87"/>
      <c r="DL27" s="85"/>
      <c r="DM27" s="86"/>
      <c r="DN27" s="86"/>
      <c r="DO27" s="87"/>
      <c r="DP27" s="85"/>
      <c r="DQ27" s="86"/>
      <c r="DR27" s="86"/>
      <c r="DS27" s="87"/>
      <c r="DT27" s="85"/>
      <c r="DU27" s="86"/>
      <c r="DV27" s="86"/>
      <c r="DW27" s="87"/>
      <c r="DX27" s="85"/>
      <c r="DY27" s="86"/>
      <c r="DZ27" s="86"/>
      <c r="EA27" s="87"/>
      <c r="EB27" s="85"/>
      <c r="EC27" s="86"/>
      <c r="ED27" s="86"/>
      <c r="EE27" s="87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  <c r="FK27" s="95"/>
      <c r="FL27" s="95"/>
      <c r="FM27" s="95"/>
      <c r="FN27" s="95"/>
      <c r="FO27" s="95"/>
      <c r="FP27" s="95"/>
      <c r="FQ27" s="95"/>
      <c r="FR27" s="92"/>
    </row>
    <row r="28" spans="1:174" x14ac:dyDescent="0.3">
      <c r="A28" s="245">
        <v>21</v>
      </c>
      <c r="B28" s="165" t="s">
        <v>64</v>
      </c>
      <c r="C28" s="24"/>
      <c r="D28" s="30">
        <f t="shared" si="26"/>
        <v>22</v>
      </c>
      <c r="E28" s="56"/>
      <c r="F28" s="24"/>
      <c r="G28" s="24"/>
      <c r="H28" s="25">
        <f>E28*F28+G28</f>
        <v>0</v>
      </c>
      <c r="I28" s="23">
        <v>1</v>
      </c>
      <c r="J28" s="24">
        <v>21</v>
      </c>
      <c r="K28" s="24">
        <v>1</v>
      </c>
      <c r="L28" s="30">
        <f>I28*J28+K28</f>
        <v>22</v>
      </c>
      <c r="M28" s="23"/>
      <c r="N28" s="24"/>
      <c r="O28" s="24"/>
      <c r="P28" s="25">
        <f t="shared" si="22"/>
        <v>0</v>
      </c>
      <c r="Q28" s="23"/>
      <c r="R28" s="24"/>
      <c r="S28" s="24"/>
      <c r="T28" s="25">
        <f>Q28*R28+S28</f>
        <v>0</v>
      </c>
      <c r="U28" s="23"/>
      <c r="V28" s="24"/>
      <c r="W28" s="24"/>
      <c r="X28" s="25">
        <f>U28*V28+W28</f>
        <v>0</v>
      </c>
      <c r="Y28" s="23"/>
      <c r="Z28" s="24"/>
      <c r="AA28" s="24"/>
      <c r="AB28" s="25">
        <f>Y28*Z28+AA28</f>
        <v>0</v>
      </c>
      <c r="AC28" s="39"/>
      <c r="AD28" s="27"/>
      <c r="AE28" s="27"/>
      <c r="AF28" s="31">
        <f>AC28*AD28+AE28</f>
        <v>0</v>
      </c>
      <c r="AG28" s="23"/>
      <c r="AH28" s="24"/>
      <c r="AI28" s="24"/>
      <c r="AJ28" s="43">
        <f>AG28*AH28+AI28</f>
        <v>0</v>
      </c>
      <c r="AK28" s="23"/>
      <c r="AL28" s="24"/>
      <c r="AM28" s="24"/>
      <c r="AN28" s="25"/>
      <c r="AO28" s="56"/>
      <c r="AP28" s="24"/>
      <c r="AQ28" s="24"/>
      <c r="AR28" s="43">
        <f>AO28*AP28+AQ28</f>
        <v>0</v>
      </c>
      <c r="AS28" s="23"/>
      <c r="AT28" s="24"/>
      <c r="AU28" s="24"/>
      <c r="AV28" s="43">
        <f>AS28*AT28+AU28</f>
        <v>0</v>
      </c>
      <c r="AW28" s="23"/>
      <c r="AX28" s="24"/>
      <c r="AY28" s="25">
        <f>SUM(AW28:AX28)</f>
        <v>0</v>
      </c>
      <c r="AZ28" s="56"/>
      <c r="BA28" s="24"/>
      <c r="BB28" s="43">
        <f>SUM(AZ28:BA28)</f>
        <v>0</v>
      </c>
      <c r="BC28" s="23"/>
      <c r="BD28" s="24"/>
      <c r="BE28" s="25">
        <f>SUM(BC28:BD28)</f>
        <v>0</v>
      </c>
      <c r="BF28" s="56"/>
      <c r="BG28" s="24"/>
      <c r="BH28" s="43">
        <f>SUM(BF28:BG28)</f>
        <v>0</v>
      </c>
      <c r="BI28" s="23"/>
      <c r="BJ28" s="24"/>
      <c r="BK28" s="43">
        <f>SUM(BI28:BJ28)</f>
        <v>0</v>
      </c>
      <c r="BL28" s="23"/>
      <c r="BM28" s="24"/>
      <c r="BN28" s="43">
        <f>SUM(BL28:BM28)</f>
        <v>0</v>
      </c>
      <c r="BO28" s="23"/>
      <c r="BP28" s="4"/>
      <c r="BR28" s="25">
        <f>SUM(BP28:BQ28)</f>
        <v>0</v>
      </c>
      <c r="BS28" s="4"/>
      <c r="BU28" s="43">
        <f>SUM(BS28:BT28)</f>
        <v>0</v>
      </c>
      <c r="BV28" s="23"/>
      <c r="BW28" s="24"/>
      <c r="BX28" s="43">
        <f>SUM(BV28:BW28)</f>
        <v>0</v>
      </c>
      <c r="BY28" s="14"/>
      <c r="CA28" s="43">
        <f>SUM(BY28:BZ28)</f>
        <v>0</v>
      </c>
      <c r="CB28" s="23"/>
      <c r="CC28" s="24"/>
      <c r="CD28" s="24"/>
      <c r="CE28" s="25"/>
      <c r="CF28" s="23"/>
      <c r="CG28" s="24"/>
      <c r="CH28" s="24"/>
      <c r="CI28" s="25"/>
      <c r="CJ28" s="23"/>
      <c r="CK28" s="24"/>
      <c r="CL28" s="24"/>
      <c r="CM28" s="25"/>
      <c r="CN28" s="23"/>
      <c r="CO28" s="24"/>
      <c r="CP28" s="24"/>
      <c r="CQ28" s="25"/>
      <c r="CR28" s="23"/>
      <c r="CS28" s="24"/>
      <c r="CT28" s="24"/>
      <c r="CU28" s="25"/>
      <c r="CV28" s="14"/>
      <c r="CW28" s="1"/>
      <c r="CX28" s="1"/>
      <c r="CY28" s="76"/>
      <c r="CZ28" s="14"/>
      <c r="DA28" s="1"/>
      <c r="DB28" s="1"/>
      <c r="DC28" s="76"/>
      <c r="DD28" s="14"/>
      <c r="DE28" s="1"/>
      <c r="DF28" s="1"/>
      <c r="DG28" s="76"/>
      <c r="DH28" s="23"/>
      <c r="DI28" s="24"/>
      <c r="DJ28" s="24"/>
      <c r="DK28" s="25"/>
      <c r="DL28" s="23"/>
      <c r="DM28" s="24"/>
      <c r="DN28" s="24"/>
      <c r="DO28" s="25"/>
      <c r="DP28" s="23"/>
      <c r="DQ28" s="24"/>
      <c r="DR28" s="24"/>
      <c r="DS28" s="25"/>
      <c r="DT28" s="23"/>
      <c r="DU28" s="24"/>
      <c r="DV28" s="24"/>
      <c r="DW28" s="25"/>
      <c r="DX28" s="23"/>
      <c r="DY28" s="24"/>
      <c r="DZ28" s="24"/>
      <c r="EA28" s="25"/>
      <c r="EB28" s="23"/>
      <c r="EC28" s="24"/>
      <c r="ED28" s="24"/>
      <c r="EE28" s="25"/>
    </row>
    <row r="29" spans="1:174" x14ac:dyDescent="0.3">
      <c r="A29" s="245">
        <v>22</v>
      </c>
      <c r="B29" s="165" t="s">
        <v>153</v>
      </c>
      <c r="C29" s="24">
        <v>1997</v>
      </c>
      <c r="D29" s="30">
        <f t="shared" si="26"/>
        <v>21</v>
      </c>
      <c r="E29" s="56">
        <v>1</v>
      </c>
      <c r="F29" s="24">
        <v>18</v>
      </c>
      <c r="G29" s="24">
        <v>3</v>
      </c>
      <c r="H29" s="25">
        <f>E29*F29+G29</f>
        <v>21</v>
      </c>
      <c r="I29" s="23"/>
      <c r="J29" s="24"/>
      <c r="K29" s="24"/>
      <c r="L29" s="30">
        <f>I29*J29+K29</f>
        <v>0</v>
      </c>
      <c r="M29" s="23"/>
      <c r="N29" s="24"/>
      <c r="O29" s="24"/>
      <c r="P29" s="25">
        <f t="shared" si="22"/>
        <v>0</v>
      </c>
      <c r="Q29" s="23"/>
      <c r="R29" s="24"/>
      <c r="S29" s="24"/>
      <c r="T29" s="25">
        <f>Q29*R29+S29</f>
        <v>0</v>
      </c>
      <c r="U29" s="23"/>
      <c r="V29" s="24"/>
      <c r="W29" s="24"/>
      <c r="X29" s="25"/>
      <c r="Y29" s="23"/>
      <c r="Z29" s="24"/>
      <c r="AA29" s="24"/>
      <c r="AB29" s="25">
        <f>Y29*Z29+AA29</f>
        <v>0</v>
      </c>
      <c r="AC29" s="39"/>
      <c r="AD29" s="24"/>
      <c r="AE29" s="24"/>
      <c r="AF29" s="31"/>
      <c r="AG29" s="23"/>
      <c r="AH29" s="24"/>
      <c r="AI29" s="24"/>
      <c r="AJ29" s="43">
        <f t="shared" ref="AJ29:AJ32" si="27">AG29*AH29+AI29</f>
        <v>0</v>
      </c>
      <c r="AK29" s="23"/>
      <c r="AL29" s="24"/>
      <c r="AM29" s="24"/>
      <c r="AN29" s="25"/>
      <c r="AO29" s="56"/>
      <c r="AP29" s="24"/>
      <c r="AQ29" s="24"/>
      <c r="AR29" s="43"/>
      <c r="AS29" s="23"/>
      <c r="AT29" s="24"/>
      <c r="AU29" s="24"/>
      <c r="AV29" s="43"/>
      <c r="AW29" s="23"/>
      <c r="AX29" s="24"/>
      <c r="AY29" s="25"/>
      <c r="AZ29" s="56"/>
      <c r="BA29" s="24"/>
      <c r="BB29" s="43"/>
      <c r="BC29" s="23"/>
      <c r="BD29" s="24"/>
      <c r="BE29" s="25"/>
      <c r="BF29" s="56"/>
      <c r="BG29" s="24"/>
      <c r="BH29" s="43"/>
      <c r="BI29" s="23"/>
      <c r="BJ29" s="24"/>
      <c r="BK29" s="43"/>
      <c r="BL29" s="23"/>
      <c r="BM29" s="24"/>
      <c r="BN29" s="43"/>
      <c r="BO29" s="23"/>
      <c r="BP29" s="4"/>
      <c r="BR29" s="25"/>
      <c r="BS29" s="4"/>
      <c r="BU29" s="43"/>
      <c r="BV29" s="23"/>
      <c r="BW29" s="24"/>
      <c r="BX29" s="43"/>
      <c r="BY29" s="14"/>
      <c r="CA29" s="43"/>
      <c r="CB29" s="23"/>
      <c r="CC29" s="24"/>
      <c r="CD29" s="24"/>
      <c r="CE29" s="25"/>
      <c r="CF29" s="56"/>
      <c r="CG29" s="24"/>
      <c r="CH29" s="24"/>
      <c r="CI29" s="43"/>
      <c r="CJ29" s="23"/>
      <c r="CK29" s="24"/>
      <c r="CL29" s="24"/>
      <c r="CM29" s="25"/>
      <c r="CN29" s="23"/>
      <c r="CO29" s="24"/>
      <c r="CP29" s="24"/>
      <c r="CQ29" s="25"/>
      <c r="CR29" s="23"/>
      <c r="CS29" s="24"/>
      <c r="CT29" s="24"/>
      <c r="CU29" s="25"/>
      <c r="CV29" s="14"/>
      <c r="CW29" s="1"/>
      <c r="CX29" s="1"/>
      <c r="CY29" s="76"/>
      <c r="CZ29" s="14"/>
      <c r="DA29" s="1"/>
      <c r="DB29" s="1"/>
      <c r="DC29" s="76"/>
      <c r="DD29" s="14"/>
      <c r="DE29" s="1"/>
      <c r="DF29" s="1"/>
      <c r="DG29" s="76"/>
      <c r="DH29" s="23"/>
      <c r="DI29" s="24"/>
      <c r="DJ29" s="24"/>
      <c r="DK29" s="25"/>
      <c r="DL29" s="23"/>
      <c r="DM29" s="24"/>
      <c r="DN29" s="24"/>
      <c r="DO29" s="25"/>
      <c r="DP29" s="23"/>
      <c r="DQ29" s="24"/>
      <c r="DR29" s="24"/>
      <c r="DS29" s="25"/>
      <c r="DT29" s="23"/>
      <c r="DU29" s="24"/>
      <c r="DV29" s="24"/>
      <c r="DW29" s="25"/>
      <c r="DX29" s="23"/>
      <c r="DY29" s="24"/>
      <c r="DZ29" s="24"/>
      <c r="EA29" s="25"/>
      <c r="EB29" s="23"/>
      <c r="EC29" s="24"/>
      <c r="ED29" s="24"/>
      <c r="EE29" s="25"/>
    </row>
    <row r="30" spans="1:174" x14ac:dyDescent="0.3">
      <c r="A30" s="245">
        <v>23</v>
      </c>
      <c r="B30" s="165" t="s">
        <v>262</v>
      </c>
      <c r="C30" s="24">
        <v>1993</v>
      </c>
      <c r="D30" s="30">
        <f t="shared" si="26"/>
        <v>18</v>
      </c>
      <c r="E30" s="56"/>
      <c r="F30" s="24"/>
      <c r="G30" s="24"/>
      <c r="H30" s="25"/>
      <c r="I30" s="23"/>
      <c r="J30" s="24"/>
      <c r="K30" s="24"/>
      <c r="L30" s="30"/>
      <c r="M30" s="23"/>
      <c r="N30" s="24"/>
      <c r="O30" s="24"/>
      <c r="P30" s="25"/>
      <c r="Q30" s="23"/>
      <c r="R30" s="24"/>
      <c r="S30" s="24"/>
      <c r="T30" s="25"/>
      <c r="U30" s="23"/>
      <c r="V30" s="24"/>
      <c r="W30" s="24"/>
      <c r="X30" s="25"/>
      <c r="Y30" s="23"/>
      <c r="Z30" s="24"/>
      <c r="AA30" s="24"/>
      <c r="AB30" s="25"/>
      <c r="AC30" s="39"/>
      <c r="AD30" s="24"/>
      <c r="AE30" s="24"/>
      <c r="AF30" s="31"/>
      <c r="AG30" s="23">
        <v>1</v>
      </c>
      <c r="AH30" s="24">
        <v>12</v>
      </c>
      <c r="AI30" s="24">
        <v>6</v>
      </c>
      <c r="AJ30" s="43">
        <f t="shared" si="27"/>
        <v>18</v>
      </c>
      <c r="AK30" s="23"/>
      <c r="AL30" s="24"/>
      <c r="AM30" s="24"/>
      <c r="AN30" s="25"/>
      <c r="AO30" s="56"/>
      <c r="AP30" s="24"/>
      <c r="AQ30" s="24"/>
      <c r="AR30" s="43"/>
      <c r="AS30" s="23"/>
      <c r="AT30" s="24"/>
      <c r="AU30" s="24"/>
      <c r="AV30" s="43"/>
      <c r="AW30" s="23"/>
      <c r="AX30" s="24"/>
      <c r="AY30" s="25"/>
      <c r="AZ30" s="56"/>
      <c r="BA30" s="24"/>
      <c r="BB30" s="43"/>
      <c r="BC30" s="23"/>
      <c r="BD30" s="24"/>
      <c r="BE30" s="25"/>
      <c r="BF30" s="56"/>
      <c r="BG30" s="24"/>
      <c r="BH30" s="43"/>
      <c r="BI30" s="23"/>
      <c r="BJ30" s="24"/>
      <c r="BK30" s="43"/>
      <c r="BL30" s="23"/>
      <c r="BM30" s="24"/>
      <c r="BN30" s="43"/>
      <c r="BO30" s="23"/>
      <c r="BP30" s="4"/>
      <c r="BR30" s="25"/>
      <c r="BS30" s="4"/>
      <c r="BU30" s="43"/>
      <c r="BV30" s="23"/>
      <c r="BW30" s="24"/>
      <c r="BX30" s="43"/>
      <c r="BY30" s="14"/>
      <c r="CA30" s="43"/>
      <c r="CB30" s="23"/>
      <c r="CC30" s="24"/>
      <c r="CD30" s="24"/>
      <c r="CE30" s="25"/>
      <c r="CF30" s="56"/>
      <c r="CG30" s="24"/>
      <c r="CH30" s="24"/>
      <c r="CI30" s="43"/>
      <c r="CJ30" s="23"/>
      <c r="CK30" s="24"/>
      <c r="CL30" s="24"/>
      <c r="CM30" s="25"/>
      <c r="CN30" s="23"/>
      <c r="CO30" s="24"/>
      <c r="CP30" s="24"/>
      <c r="CQ30" s="25"/>
      <c r="CR30" s="23"/>
      <c r="CS30" s="24"/>
      <c r="CT30" s="24"/>
      <c r="CU30" s="25"/>
      <c r="CV30" s="14"/>
      <c r="CW30" s="1"/>
      <c r="CX30" s="1"/>
      <c r="CY30" s="76"/>
      <c r="CZ30" s="14"/>
      <c r="DA30" s="1"/>
      <c r="DB30" s="1"/>
      <c r="DC30" s="76"/>
      <c r="DD30" s="14"/>
      <c r="DE30" s="1"/>
      <c r="DF30" s="1"/>
      <c r="DG30" s="76"/>
      <c r="DH30" s="23"/>
      <c r="DI30" s="24"/>
      <c r="DJ30" s="24"/>
      <c r="DK30" s="25"/>
      <c r="DL30" s="23"/>
      <c r="DM30" s="24"/>
      <c r="DN30" s="24"/>
      <c r="DO30" s="25"/>
      <c r="DP30" s="23"/>
      <c r="DQ30" s="24"/>
      <c r="DR30" s="24"/>
      <c r="DS30" s="25"/>
      <c r="DT30" s="23"/>
      <c r="DU30" s="24"/>
      <c r="DV30" s="24"/>
      <c r="DW30" s="25"/>
      <c r="DX30" s="23"/>
      <c r="DY30" s="24"/>
      <c r="DZ30" s="24"/>
      <c r="EA30" s="25"/>
      <c r="EB30" s="23"/>
      <c r="EC30" s="24"/>
      <c r="ED30" s="24"/>
      <c r="EE30" s="25"/>
    </row>
    <row r="31" spans="1:174" x14ac:dyDescent="0.3">
      <c r="A31" s="245">
        <v>24</v>
      </c>
      <c r="B31" s="165" t="s">
        <v>173</v>
      </c>
      <c r="C31" s="24">
        <v>1989</v>
      </c>
      <c r="D31" s="30">
        <f t="shared" ref="D31:D33" si="28">SUM(H31+L31+P31+T31+X31+AB31+AF31+AJ31+AR31+AV31+AY31+BB31+BE31+BH31+BK31+BN31+BR31+BU31+BX31+CA31)</f>
        <v>15</v>
      </c>
      <c r="E31" s="56"/>
      <c r="F31" s="24"/>
      <c r="G31" s="24"/>
      <c r="H31" s="25"/>
      <c r="I31" s="23">
        <v>1</v>
      </c>
      <c r="J31" s="24">
        <v>12</v>
      </c>
      <c r="K31" s="24">
        <v>3</v>
      </c>
      <c r="L31" s="30">
        <f>I31*J31+K31</f>
        <v>15</v>
      </c>
      <c r="M31" s="23"/>
      <c r="N31" s="24"/>
      <c r="O31" s="24"/>
      <c r="P31" s="25">
        <f t="shared" ref="P31:P33" si="29">M31*N31+O31</f>
        <v>0</v>
      </c>
      <c r="Q31" s="23"/>
      <c r="R31" s="24"/>
      <c r="S31" s="24"/>
      <c r="T31" s="25">
        <f t="shared" ref="T31:T36" si="30">Q31*R31+S31</f>
        <v>0</v>
      </c>
      <c r="U31" s="23"/>
      <c r="V31" s="24"/>
      <c r="W31" s="24"/>
      <c r="X31" s="25"/>
      <c r="Y31" s="23"/>
      <c r="Z31" s="24"/>
      <c r="AA31" s="24"/>
      <c r="AB31" s="25">
        <f t="shared" ref="AB31:AB33" si="31">Y31*Z31+AA31</f>
        <v>0</v>
      </c>
      <c r="AC31" s="39"/>
      <c r="AD31" s="24"/>
      <c r="AE31" s="24"/>
      <c r="AF31" s="31"/>
      <c r="AG31" s="23"/>
      <c r="AH31" s="24"/>
      <c r="AI31" s="24"/>
      <c r="AJ31" s="43">
        <f t="shared" si="27"/>
        <v>0</v>
      </c>
      <c r="AK31" s="23"/>
      <c r="AL31" s="24"/>
      <c r="AM31" s="24"/>
      <c r="AN31" s="25"/>
      <c r="AO31" s="56"/>
      <c r="AP31" s="24"/>
      <c r="AQ31" s="24"/>
      <c r="AR31" s="43"/>
      <c r="AS31" s="23"/>
      <c r="AT31" s="24"/>
      <c r="AU31" s="24"/>
      <c r="AV31" s="43"/>
      <c r="AW31" s="23"/>
      <c r="AX31" s="24"/>
      <c r="AY31" s="25"/>
      <c r="AZ31" s="56"/>
      <c r="BA31" s="24"/>
      <c r="BB31" s="43"/>
      <c r="BC31" s="23"/>
      <c r="BD31" s="24"/>
      <c r="BE31" s="25"/>
      <c r="BF31" s="56"/>
      <c r="BG31" s="24"/>
      <c r="BH31" s="43"/>
      <c r="BI31" s="23"/>
      <c r="BJ31" s="24"/>
      <c r="BK31" s="43"/>
      <c r="BL31" s="23"/>
      <c r="BM31" s="24"/>
      <c r="BN31" s="43"/>
      <c r="BO31" s="23"/>
      <c r="BP31" s="4"/>
      <c r="BR31" s="25"/>
      <c r="BS31" s="4"/>
      <c r="BU31" s="43"/>
      <c r="BV31" s="23"/>
      <c r="BW31" s="24"/>
      <c r="BX31" s="43"/>
      <c r="BY31" s="14"/>
      <c r="CA31" s="43"/>
      <c r="CB31" s="23"/>
      <c r="CC31" s="24"/>
      <c r="CD31" s="24"/>
      <c r="CE31" s="25"/>
      <c r="CF31" s="56"/>
      <c r="CG31" s="24"/>
      <c r="CH31" s="24"/>
      <c r="CI31" s="43"/>
      <c r="CJ31" s="23"/>
      <c r="CK31" s="24"/>
      <c r="CL31" s="24"/>
      <c r="CM31" s="25"/>
      <c r="CN31" s="23"/>
      <c r="CO31" s="24"/>
      <c r="CP31" s="24"/>
      <c r="CQ31" s="25"/>
      <c r="CR31" s="23"/>
      <c r="CS31" s="24"/>
      <c r="CT31" s="24"/>
      <c r="CU31" s="25"/>
      <c r="CV31" s="14"/>
      <c r="CW31" s="1"/>
      <c r="CX31" s="1"/>
      <c r="CY31" s="76"/>
      <c r="CZ31" s="14"/>
      <c r="DA31" s="1"/>
      <c r="DB31" s="1"/>
      <c r="DC31" s="76"/>
      <c r="DD31" s="14"/>
      <c r="DE31" s="1"/>
      <c r="DF31" s="1"/>
      <c r="DG31" s="76"/>
      <c r="DH31" s="23"/>
      <c r="DI31" s="24"/>
      <c r="DJ31" s="24"/>
      <c r="DK31" s="25"/>
      <c r="DL31" s="23"/>
      <c r="DM31" s="24"/>
      <c r="DN31" s="24"/>
      <c r="DO31" s="25"/>
      <c r="DP31" s="23"/>
      <c r="DQ31" s="24"/>
      <c r="DR31" s="24"/>
      <c r="DS31" s="25"/>
      <c r="DT31" s="23"/>
      <c r="DU31" s="24"/>
      <c r="DV31" s="24"/>
      <c r="DW31" s="25"/>
      <c r="DX31" s="23"/>
      <c r="DY31" s="24"/>
      <c r="DZ31" s="24"/>
      <c r="EA31" s="25"/>
      <c r="EB31" s="23"/>
      <c r="EC31" s="24"/>
      <c r="ED31" s="24"/>
      <c r="EE31" s="25"/>
    </row>
    <row r="32" spans="1:174" x14ac:dyDescent="0.3">
      <c r="A32" s="245">
        <v>25</v>
      </c>
      <c r="B32" s="165" t="s">
        <v>265</v>
      </c>
      <c r="C32" s="24"/>
      <c r="D32" s="30">
        <f t="shared" si="28"/>
        <v>14</v>
      </c>
      <c r="E32" s="56"/>
      <c r="F32" s="24"/>
      <c r="G32" s="24"/>
      <c r="H32" s="43"/>
      <c r="I32" s="23"/>
      <c r="J32" s="24"/>
      <c r="K32" s="24"/>
      <c r="L32" s="30"/>
      <c r="M32" s="56"/>
      <c r="N32" s="24"/>
      <c r="O32" s="24"/>
      <c r="P32" s="25"/>
      <c r="Q32" s="56"/>
      <c r="R32" s="24"/>
      <c r="S32" s="24"/>
      <c r="T32" s="25"/>
      <c r="U32" s="56"/>
      <c r="V32" s="24"/>
      <c r="W32" s="24"/>
      <c r="X32" s="43"/>
      <c r="Y32" s="23"/>
      <c r="Z32" s="24"/>
      <c r="AA32" s="24"/>
      <c r="AB32" s="25"/>
      <c r="AC32" s="31"/>
      <c r="AD32" s="24"/>
      <c r="AE32" s="24"/>
      <c r="AF32" s="31"/>
      <c r="AG32" s="23">
        <v>1</v>
      </c>
      <c r="AH32" s="24">
        <v>12</v>
      </c>
      <c r="AI32" s="24">
        <v>2</v>
      </c>
      <c r="AJ32" s="43">
        <f t="shared" si="27"/>
        <v>14</v>
      </c>
      <c r="AK32" s="23"/>
      <c r="AL32" s="24"/>
      <c r="AM32" s="24"/>
      <c r="AN32" s="25"/>
      <c r="AO32" s="56"/>
      <c r="AP32" s="24"/>
      <c r="AQ32" s="24"/>
      <c r="AR32" s="43"/>
      <c r="AS32" s="23"/>
      <c r="AT32" s="24"/>
      <c r="AU32" s="24"/>
      <c r="AV32" s="25"/>
      <c r="AW32" s="56"/>
      <c r="AX32" s="24"/>
      <c r="AY32" s="25"/>
      <c r="AZ32" s="56"/>
      <c r="BA32" s="24"/>
      <c r="BB32" s="43"/>
      <c r="BC32" s="23"/>
      <c r="BD32" s="24"/>
      <c r="BE32" s="25"/>
      <c r="BF32" s="56"/>
      <c r="BG32" s="24"/>
      <c r="BH32" s="43"/>
      <c r="BI32" s="23"/>
      <c r="BJ32" s="24"/>
      <c r="BK32" s="25"/>
      <c r="BL32" s="56"/>
      <c r="BM32" s="24"/>
      <c r="BN32" s="43"/>
      <c r="BO32" s="23"/>
      <c r="BP32" s="4"/>
      <c r="BR32" s="25"/>
      <c r="BS32" s="4"/>
      <c r="BU32" s="43"/>
      <c r="BV32" s="56"/>
      <c r="BW32" s="24"/>
      <c r="BX32" s="43"/>
      <c r="BY32" s="4"/>
      <c r="CA32" s="43"/>
      <c r="CB32" s="23"/>
      <c r="CC32" s="24"/>
      <c r="CD32" s="24"/>
      <c r="CE32" s="25"/>
      <c r="CF32" s="56"/>
      <c r="CG32" s="24"/>
      <c r="CH32" s="24"/>
      <c r="CI32" s="43"/>
      <c r="CJ32" s="23"/>
      <c r="CK32" s="24"/>
      <c r="CL32" s="24"/>
      <c r="CM32" s="25"/>
      <c r="CN32" s="23"/>
      <c r="CO32" s="24"/>
      <c r="CP32" s="24"/>
      <c r="CQ32" s="25"/>
      <c r="CR32" s="23"/>
      <c r="CS32" s="24"/>
      <c r="CT32" s="24"/>
      <c r="CU32" s="25"/>
      <c r="CV32" s="4"/>
      <c r="CW32" s="1"/>
      <c r="CX32" s="1"/>
      <c r="CY32" s="76"/>
      <c r="CZ32" s="4"/>
      <c r="DA32" s="1"/>
      <c r="DB32" s="1"/>
      <c r="DC32" s="76"/>
      <c r="DD32" s="4"/>
      <c r="DE32" s="1"/>
      <c r="DF32" s="1"/>
      <c r="DG32" s="76"/>
      <c r="DH32" s="23"/>
      <c r="DI32" s="24"/>
      <c r="DJ32" s="24"/>
      <c r="DK32" s="25"/>
      <c r="DL32" s="23"/>
      <c r="DM32" s="24"/>
      <c r="DN32" s="24"/>
      <c r="DO32" s="25"/>
      <c r="DP32" s="23"/>
      <c r="DQ32" s="24"/>
      <c r="DR32" s="24"/>
      <c r="DS32" s="25"/>
      <c r="DT32" s="23"/>
      <c r="DU32" s="24"/>
      <c r="DV32" s="24"/>
      <c r="DW32" s="25"/>
      <c r="DX32" s="23"/>
      <c r="DY32" s="24"/>
      <c r="DZ32" s="24"/>
      <c r="EA32" s="25"/>
      <c r="EB32" s="23"/>
      <c r="EC32" s="24"/>
      <c r="ED32" s="24"/>
      <c r="EE32" s="25"/>
    </row>
    <row r="33" spans="1:174" s="24" customFormat="1" ht="15.6" customHeight="1" x14ac:dyDescent="0.3">
      <c r="A33" s="245">
        <v>25</v>
      </c>
      <c r="B33" s="176" t="s">
        <v>200</v>
      </c>
      <c r="C33" s="24">
        <v>1998</v>
      </c>
      <c r="D33" s="30">
        <f t="shared" si="28"/>
        <v>14</v>
      </c>
      <c r="E33" s="56"/>
      <c r="H33" s="181"/>
      <c r="I33" s="23"/>
      <c r="L33" s="25"/>
      <c r="M33" s="56">
        <v>1</v>
      </c>
      <c r="N33" s="24">
        <v>14</v>
      </c>
      <c r="P33" s="25">
        <f t="shared" si="29"/>
        <v>14</v>
      </c>
      <c r="T33" s="25">
        <f t="shared" si="30"/>
        <v>0</v>
      </c>
      <c r="X33" s="43"/>
      <c r="Y33" s="23"/>
      <c r="AB33" s="25">
        <f t="shared" si="31"/>
        <v>0</v>
      </c>
      <c r="AF33" s="43"/>
      <c r="AG33" s="23"/>
      <c r="AJ33" s="25"/>
      <c r="AK33" s="56"/>
      <c r="AN33" s="43"/>
      <c r="AO33" s="23"/>
      <c r="AR33" s="25"/>
      <c r="AS33" s="56"/>
      <c r="AY33" s="25"/>
      <c r="AZ33" s="56"/>
      <c r="BB33" s="43"/>
      <c r="BC33" s="23"/>
      <c r="BE33" s="25"/>
      <c r="BF33" s="56"/>
      <c r="BN33" s="43"/>
      <c r="BO33" s="23"/>
      <c r="BR33" s="25"/>
      <c r="BS33" s="56"/>
      <c r="CA33" s="43"/>
      <c r="CB33" s="23"/>
      <c r="CE33" s="25"/>
      <c r="CF33" s="23"/>
      <c r="CI33" s="43"/>
      <c r="CJ33" s="23"/>
      <c r="CM33" s="25"/>
      <c r="CN33" s="23"/>
      <c r="CQ33" s="25"/>
      <c r="CR33" s="23"/>
      <c r="CU33" s="25"/>
      <c r="CV33" s="56"/>
      <c r="CY33" s="25"/>
      <c r="CZ33" s="56"/>
      <c r="DC33" s="25"/>
      <c r="DD33" s="56"/>
      <c r="DG33" s="25"/>
      <c r="DH33" s="23"/>
      <c r="DK33" s="25"/>
      <c r="DL33" s="23"/>
      <c r="DO33" s="25"/>
      <c r="DP33" s="23"/>
      <c r="DS33" s="25"/>
      <c r="DT33" s="23"/>
      <c r="DW33" s="25"/>
      <c r="DX33" s="23"/>
      <c r="EA33" s="25"/>
      <c r="EB33" s="23"/>
      <c r="EE33" s="25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56"/>
    </row>
    <row r="34" spans="1:174" s="117" customFormat="1" hidden="1" x14ac:dyDescent="0.3">
      <c r="A34" s="245">
        <v>28</v>
      </c>
      <c r="B34" s="221" t="s">
        <v>102</v>
      </c>
      <c r="C34" s="221"/>
      <c r="D34" s="178" t="e">
        <f>SUM(H34+L34+P34+#REF!+T34+X34+AB34+AF34+AJ34+AR34+AV34+AY34+BB34+BE34+BH34+BK34+BN34+BR34+BU34+BX34+CA34)</f>
        <v>#REF!</v>
      </c>
      <c r="E34" s="143"/>
      <c r="F34" s="109"/>
      <c r="G34" s="109"/>
      <c r="H34" s="111">
        <f>E34*F34+G34</f>
        <v>0</v>
      </c>
      <c r="I34" s="160"/>
      <c r="L34" s="178">
        <f>I34*J34+K34</f>
        <v>0</v>
      </c>
      <c r="M34" s="108"/>
      <c r="N34" s="109"/>
      <c r="O34" s="109"/>
      <c r="P34" s="111">
        <f>M34*N34+O34</f>
        <v>0</v>
      </c>
      <c r="Q34" s="108"/>
      <c r="R34" s="109"/>
      <c r="S34" s="109"/>
      <c r="T34" s="111">
        <f t="shared" si="30"/>
        <v>0</v>
      </c>
      <c r="U34" s="108"/>
      <c r="V34" s="109"/>
      <c r="W34" s="109"/>
      <c r="X34" s="111">
        <f>U34*V34+W34</f>
        <v>0</v>
      </c>
      <c r="Y34" s="108"/>
      <c r="Z34" s="109"/>
      <c r="AA34" s="109"/>
      <c r="AB34" s="111">
        <f>Y34*Z34+AA34</f>
        <v>0</v>
      </c>
      <c r="AC34" s="113"/>
      <c r="AD34" s="109"/>
      <c r="AE34" s="109"/>
      <c r="AF34" s="112">
        <f>AC34*AD34+AE34</f>
        <v>0</v>
      </c>
      <c r="AG34" s="108"/>
      <c r="AH34" s="109"/>
      <c r="AI34" s="109"/>
      <c r="AJ34" s="144">
        <f>AG34*AH34+AI34</f>
        <v>0</v>
      </c>
      <c r="AK34" s="108"/>
      <c r="AL34" s="109"/>
      <c r="AM34" s="109"/>
      <c r="AN34" s="111"/>
      <c r="AO34" s="143"/>
      <c r="AP34" s="109"/>
      <c r="AQ34" s="109"/>
      <c r="AR34" s="144">
        <f>AO34*AP34+AQ34</f>
        <v>0</v>
      </c>
      <c r="AS34" s="108"/>
      <c r="AT34" s="109"/>
      <c r="AU34" s="109"/>
      <c r="AV34" s="144">
        <f>AS34*AT34+AU34</f>
        <v>0</v>
      </c>
      <c r="AW34" s="108"/>
      <c r="AX34" s="109"/>
      <c r="AY34" s="111">
        <f>SUM(AW34:AX34)</f>
        <v>0</v>
      </c>
      <c r="AZ34" s="108"/>
      <c r="BA34" s="109"/>
      <c r="BB34" s="144">
        <f>SUM(AZ34:BA34)</f>
        <v>0</v>
      </c>
      <c r="BC34" s="108"/>
      <c r="BD34" s="109"/>
      <c r="BE34" s="144">
        <f>SUM(BC34:BD34)</f>
        <v>0</v>
      </c>
      <c r="BF34" s="108"/>
      <c r="BG34" s="109"/>
      <c r="BH34" s="144">
        <f>SUM(BF34:BG34)</f>
        <v>0</v>
      </c>
      <c r="BI34" s="108"/>
      <c r="BJ34" s="109"/>
      <c r="BK34" s="144">
        <f>SUM(BI34:BJ34)</f>
        <v>0</v>
      </c>
      <c r="BL34" s="108"/>
      <c r="BM34" s="109"/>
      <c r="BN34" s="144">
        <f>SUM(BL34:BM34)</f>
        <v>0</v>
      </c>
      <c r="BO34" s="140"/>
      <c r="BP34" s="193"/>
      <c r="BQ34" s="194"/>
      <c r="BR34" s="110">
        <f>SUM(BP34:BQ34)</f>
        <v>0</v>
      </c>
      <c r="BS34" s="116"/>
      <c r="BU34" s="144">
        <f>SUM(BS34:BT34)</f>
        <v>0</v>
      </c>
      <c r="BV34" s="108"/>
      <c r="BW34" s="109"/>
      <c r="BX34" s="144">
        <f>SUM(BV34:BW34)</f>
        <v>0</v>
      </c>
      <c r="BY34" s="160"/>
      <c r="CA34" s="111">
        <f>SUM(BY34:BZ34)</f>
        <v>0</v>
      </c>
      <c r="CB34" s="192"/>
      <c r="CC34" s="192"/>
      <c r="CD34" s="192"/>
      <c r="CE34" s="192"/>
      <c r="CF34" s="192"/>
      <c r="CG34" s="192"/>
      <c r="CH34" s="192"/>
      <c r="CI34" s="192"/>
      <c r="CJ34" s="192"/>
      <c r="CK34" s="192"/>
      <c r="CL34" s="192"/>
      <c r="CM34" s="192"/>
      <c r="CN34" s="192"/>
      <c r="CO34" s="192"/>
      <c r="CP34" s="192"/>
      <c r="CQ34" s="192"/>
      <c r="CR34" s="192"/>
      <c r="CS34" s="192"/>
      <c r="CT34" s="192"/>
      <c r="CU34" s="192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92"/>
      <c r="DI34" s="192"/>
      <c r="DJ34" s="192"/>
      <c r="DK34" s="192"/>
      <c r="DL34" s="192"/>
      <c r="DM34" s="192"/>
      <c r="DN34" s="192"/>
      <c r="DO34" s="192"/>
      <c r="DP34" s="192"/>
      <c r="DQ34" s="192"/>
      <c r="DR34" s="192"/>
      <c r="DS34" s="192"/>
      <c r="DT34" s="192"/>
      <c r="DU34" s="192"/>
      <c r="DV34" s="192"/>
      <c r="DW34" s="192"/>
      <c r="DX34" s="192"/>
      <c r="DY34" s="192"/>
      <c r="DZ34" s="192"/>
      <c r="EA34" s="192"/>
      <c r="EB34" s="192"/>
      <c r="EC34" s="192"/>
      <c r="ED34" s="192"/>
      <c r="EE34" s="192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6"/>
    </row>
    <row r="35" spans="1:174" s="117" customFormat="1" ht="16.2" hidden="1" thickBot="1" x14ac:dyDescent="0.35">
      <c r="A35" s="84">
        <v>31</v>
      </c>
      <c r="B35" s="107" t="s">
        <v>78</v>
      </c>
      <c r="C35" s="107"/>
      <c r="D35" s="177">
        <f>SUM(H35+L35+P35+T35+X35+AB35+AF35+AJ35+AR35+AV35+AY35+BB35+BE35+BH35+BK35+BN35+BR35+BU35+BX35+CA35)</f>
        <v>0</v>
      </c>
      <c r="E35" s="108"/>
      <c r="F35" s="109"/>
      <c r="G35" s="109"/>
      <c r="H35" s="111">
        <f>E35*F35+G35</f>
        <v>0</v>
      </c>
      <c r="I35" s="108"/>
      <c r="J35" s="109"/>
      <c r="K35" s="109"/>
      <c r="L35" s="178">
        <f>I35*J35+K35</f>
        <v>0</v>
      </c>
      <c r="M35" s="108"/>
      <c r="N35" s="109"/>
      <c r="O35" s="109"/>
      <c r="P35" s="111">
        <f>M35*N35+O35</f>
        <v>0</v>
      </c>
      <c r="Q35" s="108"/>
      <c r="R35" s="109"/>
      <c r="S35" s="109"/>
      <c r="T35" s="111">
        <f t="shared" si="30"/>
        <v>0</v>
      </c>
      <c r="U35" s="108"/>
      <c r="V35" s="109"/>
      <c r="W35" s="109"/>
      <c r="X35" s="111">
        <f>U35*V35+W35</f>
        <v>0</v>
      </c>
      <c r="Y35" s="108"/>
      <c r="Z35" s="109"/>
      <c r="AA35" s="109"/>
      <c r="AB35" s="111">
        <f>Y35*Z35+AA35</f>
        <v>0</v>
      </c>
      <c r="AC35" s="113"/>
      <c r="AD35" s="109"/>
      <c r="AE35" s="109"/>
      <c r="AF35" s="112">
        <f>AC35*AD35+AE35</f>
        <v>0</v>
      </c>
      <c r="AG35" s="108"/>
      <c r="AH35" s="109"/>
      <c r="AI35" s="109"/>
      <c r="AJ35" s="144">
        <f>AG35*AH35+AI35</f>
        <v>0</v>
      </c>
      <c r="AK35" s="108"/>
      <c r="AL35" s="109"/>
      <c r="AM35" s="109"/>
      <c r="AN35" s="111"/>
      <c r="AO35" s="143"/>
      <c r="AP35" s="109"/>
      <c r="AQ35" s="109"/>
      <c r="AR35" s="144">
        <f t="shared" ref="AR35:AR49" si="32">AO35*AP35+AQ35</f>
        <v>0</v>
      </c>
      <c r="AS35" s="108"/>
      <c r="AT35" s="109"/>
      <c r="AU35" s="109"/>
      <c r="AV35" s="144">
        <f>AS35*AT35+AU35</f>
        <v>0</v>
      </c>
      <c r="AW35" s="108"/>
      <c r="AX35" s="109"/>
      <c r="AY35" s="152">
        <f t="shared" ref="AY35:AY49" si="33">SUM(AW35:AX35)</f>
        <v>0</v>
      </c>
      <c r="AZ35" s="108"/>
      <c r="BA35" s="109"/>
      <c r="BB35" s="144">
        <f>SUM(AZ35:BA35)</f>
        <v>0</v>
      </c>
      <c r="BC35" s="108"/>
      <c r="BD35" s="109"/>
      <c r="BE35" s="144">
        <f>SUM(BC35:BD35)</f>
        <v>0</v>
      </c>
      <c r="BF35" s="108"/>
      <c r="BG35" s="109"/>
      <c r="BH35" s="144">
        <f>SUM(BF35:BG35)</f>
        <v>0</v>
      </c>
      <c r="BI35" s="108"/>
      <c r="BJ35" s="109"/>
      <c r="BK35" s="144">
        <f>SUM(BI35:BJ35)</f>
        <v>0</v>
      </c>
      <c r="BL35" s="108"/>
      <c r="BM35" s="109"/>
      <c r="BN35" s="144">
        <f>SUM(BL35:BM35)</f>
        <v>0</v>
      </c>
      <c r="BO35" s="108"/>
      <c r="BP35" s="116"/>
      <c r="BR35" s="111">
        <f>SUM(BP35:BQ35)</f>
        <v>0</v>
      </c>
      <c r="BS35" s="116"/>
      <c r="BU35" s="144">
        <f>SUM(BS35:BT35)</f>
        <v>0</v>
      </c>
      <c r="BV35" s="108"/>
      <c r="BW35" s="109"/>
      <c r="BX35" s="144">
        <f>SUM(BV35:BW35)</f>
        <v>0</v>
      </c>
      <c r="BY35" s="160"/>
      <c r="CA35" s="111">
        <f>SUM(BY35:BZ35)</f>
        <v>0</v>
      </c>
      <c r="CB35" s="192"/>
      <c r="CC35" s="192"/>
      <c r="CD35" s="192"/>
      <c r="CE35" s="192"/>
      <c r="CF35" s="192"/>
      <c r="CG35" s="192"/>
      <c r="CH35" s="192"/>
      <c r="CI35" s="192"/>
      <c r="CJ35" s="192"/>
      <c r="CK35" s="192"/>
      <c r="CL35" s="192"/>
      <c r="CM35" s="192"/>
      <c r="CN35" s="192"/>
      <c r="CO35" s="192"/>
      <c r="CP35" s="192"/>
      <c r="CQ35" s="192"/>
      <c r="CR35" s="192"/>
      <c r="CS35" s="192"/>
      <c r="CT35" s="192"/>
      <c r="CU35" s="192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92"/>
      <c r="DI35" s="192"/>
      <c r="DJ35" s="192"/>
      <c r="DK35" s="192"/>
      <c r="DL35" s="192"/>
      <c r="DM35" s="192"/>
      <c r="DN35" s="192"/>
      <c r="DO35" s="192"/>
      <c r="DP35" s="192"/>
      <c r="DQ35" s="192"/>
      <c r="DR35" s="192"/>
      <c r="DS35" s="192"/>
      <c r="DT35" s="192"/>
      <c r="DU35" s="192"/>
      <c r="DV35" s="192"/>
      <c r="DW35" s="192"/>
      <c r="DX35" s="192"/>
      <c r="DY35" s="192"/>
      <c r="DZ35" s="192"/>
      <c r="EA35" s="192"/>
      <c r="EB35" s="192"/>
      <c r="EC35" s="192"/>
      <c r="ED35" s="192"/>
      <c r="EE35" s="192"/>
      <c r="EF35" s="115"/>
      <c r="EG35" s="115"/>
      <c r="EH35" s="115"/>
      <c r="EI35" s="115"/>
      <c r="EJ35" s="115"/>
      <c r="EK35" s="115"/>
      <c r="EL35" s="115"/>
      <c r="EM35" s="115"/>
      <c r="EN35" s="115"/>
      <c r="EO35" s="115"/>
      <c r="EP35" s="115"/>
      <c r="EQ35" s="115"/>
      <c r="ER35" s="115"/>
      <c r="ES35" s="115"/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15"/>
      <c r="FH35" s="115"/>
      <c r="FI35" s="115"/>
      <c r="FJ35" s="115"/>
      <c r="FK35" s="115"/>
      <c r="FL35" s="115"/>
      <c r="FM35" s="115"/>
      <c r="FN35" s="115"/>
      <c r="FO35" s="115"/>
      <c r="FP35" s="115"/>
      <c r="FQ35" s="115"/>
      <c r="FR35" s="116"/>
    </row>
    <row r="36" spans="1:174" s="117" customFormat="1" ht="16.2" hidden="1" thickBot="1" x14ac:dyDescent="0.35">
      <c r="A36" s="84">
        <v>32</v>
      </c>
      <c r="B36" s="107" t="s">
        <v>62</v>
      </c>
      <c r="C36" s="107"/>
      <c r="D36" s="177">
        <f>SUM(H36+L36+P36+T36+X36+AB36+AF36+AJ36+AR36+AV36+AY36+BB36+BE36+BH36+BK36+BN36+BR36+BU36+BX36+CA36)</f>
        <v>0</v>
      </c>
      <c r="E36" s="108"/>
      <c r="F36" s="109"/>
      <c r="G36" s="109"/>
      <c r="H36" s="111">
        <f>E36*F36+G36</f>
        <v>0</v>
      </c>
      <c r="I36" s="108"/>
      <c r="J36" s="109"/>
      <c r="K36" s="109"/>
      <c r="L36" s="178">
        <f>I36*J36+K36</f>
        <v>0</v>
      </c>
      <c r="M36" s="108"/>
      <c r="N36" s="109"/>
      <c r="O36" s="109"/>
      <c r="P36" s="111">
        <f>M36*N36+O36</f>
        <v>0</v>
      </c>
      <c r="Q36" s="108"/>
      <c r="R36" s="109"/>
      <c r="S36" s="109"/>
      <c r="T36" s="111">
        <f t="shared" si="30"/>
        <v>0</v>
      </c>
      <c r="U36" s="108"/>
      <c r="V36" s="109"/>
      <c r="W36" s="109"/>
      <c r="X36" s="111">
        <f>U36*V36+W36</f>
        <v>0</v>
      </c>
      <c r="Y36" s="108"/>
      <c r="Z36" s="109"/>
      <c r="AA36" s="109"/>
      <c r="AB36" s="111">
        <f>Y36*Z36+AA36</f>
        <v>0</v>
      </c>
      <c r="AC36" s="113"/>
      <c r="AD36" s="109"/>
      <c r="AE36" s="109"/>
      <c r="AF36" s="112">
        <f>AC36*AD36+AE36</f>
        <v>0</v>
      </c>
      <c r="AG36" s="108"/>
      <c r="AH36" s="109"/>
      <c r="AI36" s="109"/>
      <c r="AJ36" s="144">
        <f>AG36*AH36+AI36</f>
        <v>0</v>
      </c>
      <c r="AK36" s="108"/>
      <c r="AL36" s="109"/>
      <c r="AM36" s="109"/>
      <c r="AN36" s="111"/>
      <c r="AO36" s="143"/>
      <c r="AP36" s="109"/>
      <c r="AQ36" s="109"/>
      <c r="AR36" s="144">
        <f t="shared" si="32"/>
        <v>0</v>
      </c>
      <c r="AS36" s="108"/>
      <c r="AT36" s="109"/>
      <c r="AU36" s="109"/>
      <c r="AV36" s="144">
        <f>AS36*AT36+AU36</f>
        <v>0</v>
      </c>
      <c r="AW36" s="108"/>
      <c r="AX36" s="109"/>
      <c r="AY36" s="152">
        <f t="shared" si="33"/>
        <v>0</v>
      </c>
      <c r="AZ36" s="108"/>
      <c r="BA36" s="109"/>
      <c r="BB36" s="144">
        <f>SUM(AZ36:BA36)</f>
        <v>0</v>
      </c>
      <c r="BC36" s="108"/>
      <c r="BD36" s="109"/>
      <c r="BE36" s="144">
        <f>SUM(BC36:BD36)</f>
        <v>0</v>
      </c>
      <c r="BF36" s="108"/>
      <c r="BG36" s="109"/>
      <c r="BH36" s="144">
        <f>SUM(BF36:BG36)</f>
        <v>0</v>
      </c>
      <c r="BI36" s="108"/>
      <c r="BJ36" s="109"/>
      <c r="BK36" s="144">
        <f>SUM(BI36:BJ36)</f>
        <v>0</v>
      </c>
      <c r="BL36" s="108"/>
      <c r="BM36" s="109"/>
      <c r="BN36" s="144">
        <f>SUM(BL36:BM36)</f>
        <v>0</v>
      </c>
      <c r="BO36" s="108"/>
      <c r="BP36" s="116"/>
      <c r="BR36" s="111">
        <f>SUM(BP36:BQ36)</f>
        <v>0</v>
      </c>
      <c r="BS36" s="116"/>
      <c r="BU36" s="144">
        <f>SUM(BS36:BT36)</f>
        <v>0</v>
      </c>
      <c r="BV36" s="108"/>
      <c r="BW36" s="109"/>
      <c r="BX36" s="144">
        <f>SUM(BV36:BW36)</f>
        <v>0</v>
      </c>
      <c r="BY36" s="160"/>
      <c r="CA36" s="111">
        <f>SUM(BY36:BZ36)</f>
        <v>0</v>
      </c>
      <c r="CB36" s="192"/>
      <c r="CC36" s="192"/>
      <c r="CD36" s="192"/>
      <c r="CE36" s="192"/>
      <c r="CF36" s="192"/>
      <c r="CG36" s="192"/>
      <c r="CH36" s="192"/>
      <c r="CI36" s="192"/>
      <c r="CJ36" s="192"/>
      <c r="CK36" s="192"/>
      <c r="CL36" s="192"/>
      <c r="CM36" s="192"/>
      <c r="CN36" s="192"/>
      <c r="CO36" s="192"/>
      <c r="CP36" s="192"/>
      <c r="CQ36" s="192"/>
      <c r="CR36" s="192"/>
      <c r="CS36" s="192"/>
      <c r="CT36" s="192"/>
      <c r="CU36" s="192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92"/>
      <c r="DI36" s="192"/>
      <c r="DJ36" s="192"/>
      <c r="DK36" s="192"/>
      <c r="DL36" s="192"/>
      <c r="DM36" s="192"/>
      <c r="DN36" s="192"/>
      <c r="DO36" s="192"/>
      <c r="DP36" s="192"/>
      <c r="DQ36" s="192"/>
      <c r="DR36" s="192"/>
      <c r="DS36" s="192"/>
      <c r="DT36" s="192"/>
      <c r="DU36" s="192"/>
      <c r="DV36" s="192"/>
      <c r="DW36" s="192"/>
      <c r="DX36" s="192"/>
      <c r="DY36" s="192"/>
      <c r="DZ36" s="192"/>
      <c r="EA36" s="192"/>
      <c r="EB36" s="192"/>
      <c r="EC36" s="192"/>
      <c r="ED36" s="192"/>
      <c r="EE36" s="192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6"/>
    </row>
    <row r="37" spans="1:174" s="117" customFormat="1" ht="16.2" hidden="1" thickBot="1" x14ac:dyDescent="0.35">
      <c r="A37" s="84">
        <v>33</v>
      </c>
      <c r="B37" s="107" t="s">
        <v>43</v>
      </c>
      <c r="C37" s="107"/>
      <c r="D37" s="177">
        <f t="shared" ref="D37:D49" si="34">SUM(H37+L37+P37+T37+X37+AB37+AF37+AJ37+AR37+AV37+AY37+BB37+BE37+BH37+BK37+BN37+BR37+BU37+BX37+CA37)</f>
        <v>0</v>
      </c>
      <c r="E37" s="108"/>
      <c r="F37" s="109"/>
      <c r="G37" s="109"/>
      <c r="H37" s="111">
        <f t="shared" ref="H37:H45" si="35">E37*F37+G37</f>
        <v>0</v>
      </c>
      <c r="I37" s="108"/>
      <c r="J37" s="109"/>
      <c r="K37" s="109"/>
      <c r="L37" s="178">
        <f t="shared" ref="L37:L45" si="36">I37*J37+K37</f>
        <v>0</v>
      </c>
      <c r="M37" s="108"/>
      <c r="N37" s="109"/>
      <c r="O37" s="109"/>
      <c r="P37" s="111">
        <f t="shared" ref="P37:P45" si="37">M37*N37+O37</f>
        <v>0</v>
      </c>
      <c r="Q37" s="108"/>
      <c r="R37" s="109"/>
      <c r="S37" s="109"/>
      <c r="T37" s="111">
        <f t="shared" ref="T37:T45" si="38">Q37*R37+S37</f>
        <v>0</v>
      </c>
      <c r="U37" s="108"/>
      <c r="V37" s="109"/>
      <c r="W37" s="109"/>
      <c r="X37" s="111">
        <f t="shared" ref="X37:X45" si="39">U37*V37+W37</f>
        <v>0</v>
      </c>
      <c r="Y37" s="108"/>
      <c r="Z37" s="109"/>
      <c r="AA37" s="109"/>
      <c r="AB37" s="111">
        <f t="shared" ref="AB37:AB45" si="40">Y37*Z37+AA37</f>
        <v>0</v>
      </c>
      <c r="AC37" s="113"/>
      <c r="AD37" s="109"/>
      <c r="AE37" s="109"/>
      <c r="AF37" s="112">
        <f t="shared" ref="AF37:AF45" si="41">AC37*AD37+AE37</f>
        <v>0</v>
      </c>
      <c r="AG37" s="108"/>
      <c r="AH37" s="109"/>
      <c r="AI37" s="109"/>
      <c r="AJ37" s="144">
        <f t="shared" ref="AJ37:AJ45" si="42">AG37*AH37+AI37</f>
        <v>0</v>
      </c>
      <c r="AK37" s="108"/>
      <c r="AL37" s="109"/>
      <c r="AM37" s="109"/>
      <c r="AN37" s="111"/>
      <c r="AO37" s="143"/>
      <c r="AP37" s="109"/>
      <c r="AQ37" s="109"/>
      <c r="AR37" s="144">
        <f t="shared" si="32"/>
        <v>0</v>
      </c>
      <c r="AS37" s="108"/>
      <c r="AT37" s="109"/>
      <c r="AU37" s="109"/>
      <c r="AV37" s="144">
        <f t="shared" ref="AV37:AV45" si="43">AS37*AT37+AU37</f>
        <v>0</v>
      </c>
      <c r="AW37" s="108"/>
      <c r="AX37" s="109"/>
      <c r="AY37" s="152">
        <f t="shared" si="33"/>
        <v>0</v>
      </c>
      <c r="AZ37" s="108"/>
      <c r="BA37" s="109"/>
      <c r="BB37" s="144">
        <f t="shared" ref="BB37:BB45" si="44">SUM(AZ37:BA37)</f>
        <v>0</v>
      </c>
      <c r="BC37" s="108"/>
      <c r="BD37" s="109"/>
      <c r="BE37" s="144">
        <f t="shared" ref="BE37:BE45" si="45">SUM(BC37:BD37)</f>
        <v>0</v>
      </c>
      <c r="BF37" s="108"/>
      <c r="BG37" s="109"/>
      <c r="BH37" s="144">
        <f t="shared" ref="BH37:BH45" si="46">SUM(BF37:BG37)</f>
        <v>0</v>
      </c>
      <c r="BI37" s="108"/>
      <c r="BJ37" s="109"/>
      <c r="BK37" s="144">
        <f t="shared" ref="BK37:BK45" si="47">SUM(BI37:BJ37)</f>
        <v>0</v>
      </c>
      <c r="BL37" s="108"/>
      <c r="BM37" s="109"/>
      <c r="BN37" s="144">
        <f t="shared" ref="BN37:BN45" si="48">SUM(BL37:BM37)</f>
        <v>0</v>
      </c>
      <c r="BO37" s="108"/>
      <c r="BP37" s="116"/>
      <c r="BR37" s="111">
        <f t="shared" ref="BR37:BR45" si="49">SUM(BP37:BQ37)</f>
        <v>0</v>
      </c>
      <c r="BS37" s="116"/>
      <c r="BU37" s="144">
        <f t="shared" ref="BU37:BU45" si="50">SUM(BS37:BT37)</f>
        <v>0</v>
      </c>
      <c r="BV37" s="108"/>
      <c r="BW37" s="109"/>
      <c r="BX37" s="144">
        <f t="shared" ref="BX37:BX45" si="51">SUM(BV37:BW37)</f>
        <v>0</v>
      </c>
      <c r="BY37" s="160"/>
      <c r="CA37" s="111">
        <f t="shared" ref="CA37:CA45" si="52">SUM(BY37:BZ37)</f>
        <v>0</v>
      </c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192"/>
      <c r="CN37" s="192"/>
      <c r="CO37" s="192"/>
      <c r="CP37" s="192"/>
      <c r="CQ37" s="192"/>
      <c r="CR37" s="192"/>
      <c r="CS37" s="192"/>
      <c r="CT37" s="192"/>
      <c r="CU37" s="192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92"/>
      <c r="DI37" s="192"/>
      <c r="DJ37" s="192"/>
      <c r="DK37" s="192"/>
      <c r="DL37" s="192"/>
      <c r="DM37" s="192"/>
      <c r="DN37" s="192"/>
      <c r="DO37" s="192"/>
      <c r="DP37" s="192"/>
      <c r="DQ37" s="192"/>
      <c r="DR37" s="192"/>
      <c r="DS37" s="192"/>
      <c r="DT37" s="192"/>
      <c r="DU37" s="192"/>
      <c r="DV37" s="192"/>
      <c r="DW37" s="192"/>
      <c r="DX37" s="192"/>
      <c r="DY37" s="192"/>
      <c r="DZ37" s="192"/>
      <c r="EA37" s="192"/>
      <c r="EB37" s="192"/>
      <c r="EC37" s="192"/>
      <c r="ED37" s="192"/>
      <c r="EE37" s="192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6"/>
    </row>
    <row r="38" spans="1:174" s="117" customFormat="1" ht="16.2" hidden="1" thickBot="1" x14ac:dyDescent="0.35">
      <c r="A38" s="84">
        <v>34</v>
      </c>
      <c r="B38" s="107" t="s">
        <v>29</v>
      </c>
      <c r="C38" s="107"/>
      <c r="D38" s="177">
        <f t="shared" si="34"/>
        <v>0</v>
      </c>
      <c r="E38" s="108"/>
      <c r="F38" s="109"/>
      <c r="G38" s="109"/>
      <c r="H38" s="111">
        <f t="shared" si="35"/>
        <v>0</v>
      </c>
      <c r="I38" s="108"/>
      <c r="J38" s="109"/>
      <c r="K38" s="109"/>
      <c r="L38" s="178">
        <f t="shared" si="36"/>
        <v>0</v>
      </c>
      <c r="M38" s="108"/>
      <c r="N38" s="109"/>
      <c r="O38" s="109"/>
      <c r="P38" s="111">
        <f t="shared" si="37"/>
        <v>0</v>
      </c>
      <c r="Q38" s="108"/>
      <c r="R38" s="109"/>
      <c r="S38" s="109"/>
      <c r="T38" s="111">
        <f t="shared" si="38"/>
        <v>0</v>
      </c>
      <c r="U38" s="108"/>
      <c r="V38" s="109"/>
      <c r="W38" s="109"/>
      <c r="X38" s="111">
        <f t="shared" si="39"/>
        <v>0</v>
      </c>
      <c r="Y38" s="108"/>
      <c r="Z38" s="109"/>
      <c r="AA38" s="109"/>
      <c r="AB38" s="111">
        <f t="shared" si="40"/>
        <v>0</v>
      </c>
      <c r="AC38" s="113"/>
      <c r="AD38" s="109"/>
      <c r="AE38" s="109"/>
      <c r="AF38" s="112">
        <f t="shared" si="41"/>
        <v>0</v>
      </c>
      <c r="AG38" s="108"/>
      <c r="AH38" s="109"/>
      <c r="AI38" s="109"/>
      <c r="AJ38" s="144">
        <f t="shared" si="42"/>
        <v>0</v>
      </c>
      <c r="AK38" s="108"/>
      <c r="AL38" s="109"/>
      <c r="AM38" s="109"/>
      <c r="AN38" s="111"/>
      <c r="AO38" s="143"/>
      <c r="AP38" s="109"/>
      <c r="AQ38" s="109"/>
      <c r="AR38" s="144">
        <f t="shared" si="32"/>
        <v>0</v>
      </c>
      <c r="AS38" s="108"/>
      <c r="AT38" s="109"/>
      <c r="AU38" s="109"/>
      <c r="AV38" s="144">
        <f t="shared" si="43"/>
        <v>0</v>
      </c>
      <c r="AW38" s="108"/>
      <c r="AX38" s="109"/>
      <c r="AY38" s="152">
        <f t="shared" si="33"/>
        <v>0</v>
      </c>
      <c r="AZ38" s="108"/>
      <c r="BA38" s="109"/>
      <c r="BB38" s="144">
        <f t="shared" si="44"/>
        <v>0</v>
      </c>
      <c r="BC38" s="108"/>
      <c r="BD38" s="109"/>
      <c r="BE38" s="144">
        <f t="shared" si="45"/>
        <v>0</v>
      </c>
      <c r="BF38" s="108"/>
      <c r="BG38" s="109"/>
      <c r="BH38" s="144">
        <f t="shared" si="46"/>
        <v>0</v>
      </c>
      <c r="BI38" s="108"/>
      <c r="BJ38" s="109"/>
      <c r="BK38" s="144">
        <f t="shared" si="47"/>
        <v>0</v>
      </c>
      <c r="BL38" s="108"/>
      <c r="BM38" s="109"/>
      <c r="BN38" s="144">
        <f t="shared" si="48"/>
        <v>0</v>
      </c>
      <c r="BO38" s="108"/>
      <c r="BP38" s="116"/>
      <c r="BR38" s="111">
        <f t="shared" si="49"/>
        <v>0</v>
      </c>
      <c r="BS38" s="116"/>
      <c r="BU38" s="144">
        <f t="shared" si="50"/>
        <v>0</v>
      </c>
      <c r="BV38" s="108"/>
      <c r="BW38" s="109"/>
      <c r="BX38" s="144">
        <f t="shared" si="51"/>
        <v>0</v>
      </c>
      <c r="BY38" s="160"/>
      <c r="CA38" s="111">
        <f t="shared" si="52"/>
        <v>0</v>
      </c>
      <c r="CB38" s="192"/>
      <c r="CC38" s="192"/>
      <c r="CD38" s="192"/>
      <c r="CE38" s="192"/>
      <c r="CF38" s="192"/>
      <c r="CG38" s="192"/>
      <c r="CH38" s="192"/>
      <c r="CI38" s="192"/>
      <c r="CJ38" s="192"/>
      <c r="CK38" s="192"/>
      <c r="CL38" s="192"/>
      <c r="CM38" s="192"/>
      <c r="CN38" s="192"/>
      <c r="CO38" s="192"/>
      <c r="CP38" s="192"/>
      <c r="CQ38" s="192"/>
      <c r="CR38" s="192"/>
      <c r="CS38" s="192"/>
      <c r="CT38" s="192"/>
      <c r="CU38" s="192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92"/>
      <c r="DI38" s="192"/>
      <c r="DJ38" s="192"/>
      <c r="DK38" s="192"/>
      <c r="DL38" s="192"/>
      <c r="DM38" s="192"/>
      <c r="DN38" s="192"/>
      <c r="DO38" s="192"/>
      <c r="DP38" s="192"/>
      <c r="DQ38" s="192"/>
      <c r="DR38" s="192"/>
      <c r="DS38" s="192"/>
      <c r="DT38" s="192"/>
      <c r="DU38" s="192"/>
      <c r="DV38" s="192"/>
      <c r="DW38" s="192"/>
      <c r="DX38" s="192"/>
      <c r="DY38" s="192"/>
      <c r="DZ38" s="192"/>
      <c r="EA38" s="192"/>
      <c r="EB38" s="192"/>
      <c r="EC38" s="192"/>
      <c r="ED38" s="192"/>
      <c r="EE38" s="192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6"/>
    </row>
    <row r="39" spans="1:174" s="117" customFormat="1" ht="16.2" hidden="1" thickBot="1" x14ac:dyDescent="0.35">
      <c r="A39" s="84">
        <v>35</v>
      </c>
      <c r="B39" s="107" t="s">
        <v>72</v>
      </c>
      <c r="C39" s="107"/>
      <c r="D39" s="177">
        <f t="shared" si="34"/>
        <v>0</v>
      </c>
      <c r="E39" s="108"/>
      <c r="F39" s="109"/>
      <c r="G39" s="109"/>
      <c r="H39" s="111">
        <f t="shared" si="35"/>
        <v>0</v>
      </c>
      <c r="I39" s="108"/>
      <c r="J39" s="109"/>
      <c r="K39" s="109"/>
      <c r="L39" s="178">
        <f t="shared" si="36"/>
        <v>0</v>
      </c>
      <c r="M39" s="108"/>
      <c r="N39" s="109"/>
      <c r="O39" s="109"/>
      <c r="P39" s="111">
        <f t="shared" si="37"/>
        <v>0</v>
      </c>
      <c r="Q39" s="108"/>
      <c r="R39" s="109"/>
      <c r="S39" s="109"/>
      <c r="T39" s="111">
        <f t="shared" si="38"/>
        <v>0</v>
      </c>
      <c r="U39" s="108"/>
      <c r="V39" s="109"/>
      <c r="W39" s="109"/>
      <c r="X39" s="111">
        <f t="shared" si="39"/>
        <v>0</v>
      </c>
      <c r="Y39" s="108"/>
      <c r="Z39" s="109"/>
      <c r="AA39" s="109"/>
      <c r="AB39" s="111">
        <f t="shared" si="40"/>
        <v>0</v>
      </c>
      <c r="AC39" s="113"/>
      <c r="AD39" s="109"/>
      <c r="AE39" s="109"/>
      <c r="AF39" s="112">
        <f t="shared" si="41"/>
        <v>0</v>
      </c>
      <c r="AG39" s="108"/>
      <c r="AH39" s="109"/>
      <c r="AI39" s="109"/>
      <c r="AJ39" s="144">
        <f t="shared" si="42"/>
        <v>0</v>
      </c>
      <c r="AK39" s="108"/>
      <c r="AL39" s="109"/>
      <c r="AM39" s="109"/>
      <c r="AN39" s="111"/>
      <c r="AO39" s="143"/>
      <c r="AP39" s="109"/>
      <c r="AQ39" s="109"/>
      <c r="AR39" s="144">
        <f t="shared" si="32"/>
        <v>0</v>
      </c>
      <c r="AS39" s="108"/>
      <c r="AT39" s="109"/>
      <c r="AU39" s="109"/>
      <c r="AV39" s="144">
        <f t="shared" si="43"/>
        <v>0</v>
      </c>
      <c r="AW39" s="108"/>
      <c r="AX39" s="109"/>
      <c r="AY39" s="152">
        <f t="shared" si="33"/>
        <v>0</v>
      </c>
      <c r="AZ39" s="108"/>
      <c r="BA39" s="109"/>
      <c r="BB39" s="144">
        <f t="shared" si="44"/>
        <v>0</v>
      </c>
      <c r="BC39" s="108"/>
      <c r="BD39" s="109"/>
      <c r="BE39" s="144">
        <f t="shared" si="45"/>
        <v>0</v>
      </c>
      <c r="BF39" s="108"/>
      <c r="BG39" s="109"/>
      <c r="BH39" s="144">
        <f t="shared" si="46"/>
        <v>0</v>
      </c>
      <c r="BI39" s="108"/>
      <c r="BJ39" s="109"/>
      <c r="BK39" s="144">
        <f t="shared" si="47"/>
        <v>0</v>
      </c>
      <c r="BL39" s="108"/>
      <c r="BM39" s="109"/>
      <c r="BN39" s="144">
        <f t="shared" si="48"/>
        <v>0</v>
      </c>
      <c r="BO39" s="108"/>
      <c r="BP39" s="116"/>
      <c r="BR39" s="111">
        <f t="shared" si="49"/>
        <v>0</v>
      </c>
      <c r="BS39" s="116"/>
      <c r="BU39" s="144">
        <f t="shared" si="50"/>
        <v>0</v>
      </c>
      <c r="BV39" s="108"/>
      <c r="BW39" s="109"/>
      <c r="BX39" s="144">
        <f t="shared" si="51"/>
        <v>0</v>
      </c>
      <c r="BY39" s="160"/>
      <c r="CA39" s="111">
        <f t="shared" si="52"/>
        <v>0</v>
      </c>
      <c r="CB39" s="192"/>
      <c r="CC39" s="192"/>
      <c r="CD39" s="192"/>
      <c r="CE39" s="192"/>
      <c r="CF39" s="192"/>
      <c r="CG39" s="192"/>
      <c r="CH39" s="192"/>
      <c r="CI39" s="192"/>
      <c r="CJ39" s="192"/>
      <c r="CK39" s="192"/>
      <c r="CL39" s="192"/>
      <c r="CM39" s="192"/>
      <c r="CN39" s="192"/>
      <c r="CO39" s="192"/>
      <c r="CP39" s="192"/>
      <c r="CQ39" s="192"/>
      <c r="CR39" s="192"/>
      <c r="CS39" s="192"/>
      <c r="CT39" s="192"/>
      <c r="CU39" s="192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92"/>
      <c r="DI39" s="192"/>
      <c r="DJ39" s="192"/>
      <c r="DK39" s="192"/>
      <c r="DL39" s="192"/>
      <c r="DM39" s="192"/>
      <c r="DN39" s="192"/>
      <c r="DO39" s="192"/>
      <c r="DP39" s="192"/>
      <c r="DQ39" s="192"/>
      <c r="DR39" s="192"/>
      <c r="DS39" s="192"/>
      <c r="DT39" s="192"/>
      <c r="DU39" s="192"/>
      <c r="DV39" s="192"/>
      <c r="DW39" s="192"/>
      <c r="DX39" s="192"/>
      <c r="DY39" s="192"/>
      <c r="DZ39" s="192"/>
      <c r="EA39" s="192"/>
      <c r="EB39" s="192"/>
      <c r="EC39" s="192"/>
      <c r="ED39" s="192"/>
      <c r="EE39" s="192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6"/>
    </row>
    <row r="40" spans="1:174" s="117" customFormat="1" ht="16.2" hidden="1" thickBot="1" x14ac:dyDescent="0.35">
      <c r="A40" s="84">
        <v>36</v>
      </c>
      <c r="B40" s="107" t="s">
        <v>44</v>
      </c>
      <c r="C40" s="107"/>
      <c r="D40" s="177">
        <f t="shared" si="34"/>
        <v>0</v>
      </c>
      <c r="E40" s="108"/>
      <c r="F40" s="109"/>
      <c r="G40" s="109"/>
      <c r="H40" s="111">
        <f t="shared" si="35"/>
        <v>0</v>
      </c>
      <c r="I40" s="108"/>
      <c r="J40" s="109"/>
      <c r="K40" s="109"/>
      <c r="L40" s="178">
        <f t="shared" si="36"/>
        <v>0</v>
      </c>
      <c r="M40" s="108"/>
      <c r="N40" s="109"/>
      <c r="O40" s="109"/>
      <c r="P40" s="111">
        <f t="shared" si="37"/>
        <v>0</v>
      </c>
      <c r="Q40" s="108"/>
      <c r="R40" s="109"/>
      <c r="S40" s="109"/>
      <c r="T40" s="111">
        <f t="shared" si="38"/>
        <v>0</v>
      </c>
      <c r="U40" s="108"/>
      <c r="V40" s="109"/>
      <c r="W40" s="109"/>
      <c r="X40" s="111">
        <f t="shared" si="39"/>
        <v>0</v>
      </c>
      <c r="Y40" s="108"/>
      <c r="Z40" s="109"/>
      <c r="AA40" s="109"/>
      <c r="AB40" s="111">
        <f t="shared" si="40"/>
        <v>0</v>
      </c>
      <c r="AC40" s="113"/>
      <c r="AD40" s="109"/>
      <c r="AE40" s="109"/>
      <c r="AF40" s="112">
        <f t="shared" si="41"/>
        <v>0</v>
      </c>
      <c r="AG40" s="108"/>
      <c r="AH40" s="109"/>
      <c r="AI40" s="109"/>
      <c r="AJ40" s="144">
        <f t="shared" si="42"/>
        <v>0</v>
      </c>
      <c r="AK40" s="108"/>
      <c r="AL40" s="109"/>
      <c r="AM40" s="109"/>
      <c r="AN40" s="111"/>
      <c r="AO40" s="143"/>
      <c r="AP40" s="109"/>
      <c r="AQ40" s="109"/>
      <c r="AR40" s="144">
        <f t="shared" si="32"/>
        <v>0</v>
      </c>
      <c r="AS40" s="108"/>
      <c r="AT40" s="109"/>
      <c r="AU40" s="109"/>
      <c r="AV40" s="144">
        <f t="shared" si="43"/>
        <v>0</v>
      </c>
      <c r="AW40" s="108"/>
      <c r="AX40" s="109"/>
      <c r="AY40" s="152">
        <f t="shared" si="33"/>
        <v>0</v>
      </c>
      <c r="AZ40" s="108"/>
      <c r="BA40" s="109"/>
      <c r="BB40" s="144">
        <f t="shared" si="44"/>
        <v>0</v>
      </c>
      <c r="BC40" s="108"/>
      <c r="BD40" s="109"/>
      <c r="BE40" s="144">
        <f t="shared" si="45"/>
        <v>0</v>
      </c>
      <c r="BF40" s="108"/>
      <c r="BG40" s="109"/>
      <c r="BH40" s="144">
        <f t="shared" si="46"/>
        <v>0</v>
      </c>
      <c r="BI40" s="108"/>
      <c r="BJ40" s="109"/>
      <c r="BK40" s="144">
        <f t="shared" si="47"/>
        <v>0</v>
      </c>
      <c r="BL40" s="108"/>
      <c r="BM40" s="109"/>
      <c r="BN40" s="144">
        <f t="shared" si="48"/>
        <v>0</v>
      </c>
      <c r="BO40" s="108"/>
      <c r="BP40" s="116"/>
      <c r="BR40" s="111">
        <f t="shared" si="49"/>
        <v>0</v>
      </c>
      <c r="BS40" s="116"/>
      <c r="BU40" s="144">
        <f t="shared" si="50"/>
        <v>0</v>
      </c>
      <c r="BV40" s="108"/>
      <c r="BW40" s="109"/>
      <c r="BX40" s="144">
        <f t="shared" si="51"/>
        <v>0</v>
      </c>
      <c r="BY40" s="160"/>
      <c r="CA40" s="111">
        <f t="shared" si="52"/>
        <v>0</v>
      </c>
      <c r="CB40" s="192"/>
      <c r="CC40" s="192"/>
      <c r="CD40" s="192"/>
      <c r="CE40" s="192"/>
      <c r="CF40" s="192"/>
      <c r="CG40" s="192"/>
      <c r="CH40" s="192"/>
      <c r="CI40" s="192"/>
      <c r="CJ40" s="192"/>
      <c r="CK40" s="192"/>
      <c r="CL40" s="192"/>
      <c r="CM40" s="192"/>
      <c r="CN40" s="192"/>
      <c r="CO40" s="192"/>
      <c r="CP40" s="192"/>
      <c r="CQ40" s="192"/>
      <c r="CR40" s="192"/>
      <c r="CS40" s="192"/>
      <c r="CT40" s="192"/>
      <c r="CU40" s="192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92"/>
      <c r="DI40" s="192"/>
      <c r="DJ40" s="192"/>
      <c r="DK40" s="192"/>
      <c r="DL40" s="192"/>
      <c r="DM40" s="192"/>
      <c r="DN40" s="192"/>
      <c r="DO40" s="192"/>
      <c r="DP40" s="192"/>
      <c r="DQ40" s="192"/>
      <c r="DR40" s="192"/>
      <c r="DS40" s="192"/>
      <c r="DT40" s="192"/>
      <c r="DU40" s="192"/>
      <c r="DV40" s="192"/>
      <c r="DW40" s="192"/>
      <c r="DX40" s="192"/>
      <c r="DY40" s="192"/>
      <c r="DZ40" s="192"/>
      <c r="EA40" s="192"/>
      <c r="EB40" s="192"/>
      <c r="EC40" s="192"/>
      <c r="ED40" s="192"/>
      <c r="EE40" s="192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5"/>
      <c r="FJ40" s="115"/>
      <c r="FK40" s="115"/>
      <c r="FL40" s="115"/>
      <c r="FM40" s="115"/>
      <c r="FN40" s="115"/>
      <c r="FO40" s="115"/>
      <c r="FP40" s="115"/>
      <c r="FQ40" s="115"/>
      <c r="FR40" s="116"/>
    </row>
    <row r="41" spans="1:174" hidden="1" x14ac:dyDescent="0.3">
      <c r="A41" s="84">
        <v>37</v>
      </c>
    </row>
    <row r="42" spans="1:174" hidden="1" x14ac:dyDescent="0.3">
      <c r="A42" s="84">
        <v>38</v>
      </c>
    </row>
    <row r="43" spans="1:174" s="117" customFormat="1" ht="16.2" hidden="1" thickBot="1" x14ac:dyDescent="0.35">
      <c r="A43" s="84">
        <v>39</v>
      </c>
      <c r="B43" s="107" t="s">
        <v>113</v>
      </c>
      <c r="C43" s="107"/>
      <c r="D43" s="177">
        <f t="shared" si="34"/>
        <v>0</v>
      </c>
      <c r="E43" s="108"/>
      <c r="F43" s="109"/>
      <c r="G43" s="109"/>
      <c r="H43" s="111">
        <f t="shared" si="35"/>
        <v>0</v>
      </c>
      <c r="I43" s="108"/>
      <c r="J43" s="109"/>
      <c r="K43" s="109"/>
      <c r="L43" s="178">
        <f t="shared" si="36"/>
        <v>0</v>
      </c>
      <c r="M43" s="108"/>
      <c r="N43" s="109"/>
      <c r="O43" s="109"/>
      <c r="P43" s="111">
        <f t="shared" si="37"/>
        <v>0</v>
      </c>
      <c r="Q43" s="108"/>
      <c r="R43" s="109"/>
      <c r="S43" s="109"/>
      <c r="T43" s="111">
        <f t="shared" si="38"/>
        <v>0</v>
      </c>
      <c r="U43" s="108"/>
      <c r="V43" s="109"/>
      <c r="W43" s="109"/>
      <c r="X43" s="111">
        <f t="shared" si="39"/>
        <v>0</v>
      </c>
      <c r="Y43" s="108"/>
      <c r="Z43" s="109"/>
      <c r="AA43" s="109"/>
      <c r="AB43" s="111">
        <f t="shared" si="40"/>
        <v>0</v>
      </c>
      <c r="AC43" s="113"/>
      <c r="AD43" s="109"/>
      <c r="AE43" s="109"/>
      <c r="AF43" s="112">
        <f t="shared" si="41"/>
        <v>0</v>
      </c>
      <c r="AG43" s="108"/>
      <c r="AH43" s="109"/>
      <c r="AI43" s="109"/>
      <c r="AJ43" s="144">
        <f t="shared" si="42"/>
        <v>0</v>
      </c>
      <c r="AK43" s="108"/>
      <c r="AL43" s="109"/>
      <c r="AM43" s="109"/>
      <c r="AN43" s="111"/>
      <c r="AO43" s="143"/>
      <c r="AP43" s="109"/>
      <c r="AQ43" s="109"/>
      <c r="AR43" s="144">
        <f t="shared" si="32"/>
        <v>0</v>
      </c>
      <c r="AS43" s="108"/>
      <c r="AT43" s="109"/>
      <c r="AU43" s="109"/>
      <c r="AV43" s="144">
        <f t="shared" si="43"/>
        <v>0</v>
      </c>
      <c r="AW43" s="108"/>
      <c r="AX43" s="109"/>
      <c r="AY43" s="152">
        <f t="shared" si="33"/>
        <v>0</v>
      </c>
      <c r="AZ43" s="108"/>
      <c r="BA43" s="109"/>
      <c r="BB43" s="144">
        <f t="shared" si="44"/>
        <v>0</v>
      </c>
      <c r="BC43" s="108"/>
      <c r="BD43" s="109"/>
      <c r="BE43" s="144">
        <f t="shared" si="45"/>
        <v>0</v>
      </c>
      <c r="BF43" s="108"/>
      <c r="BG43" s="109"/>
      <c r="BH43" s="144">
        <f t="shared" si="46"/>
        <v>0</v>
      </c>
      <c r="BI43" s="108"/>
      <c r="BJ43" s="109"/>
      <c r="BK43" s="144">
        <f t="shared" si="47"/>
        <v>0</v>
      </c>
      <c r="BL43" s="108"/>
      <c r="BM43" s="109"/>
      <c r="BN43" s="144">
        <f t="shared" si="48"/>
        <v>0</v>
      </c>
      <c r="BO43" s="108"/>
      <c r="BP43" s="116"/>
      <c r="BR43" s="111">
        <f t="shared" si="49"/>
        <v>0</v>
      </c>
      <c r="BS43" s="116"/>
      <c r="BU43" s="144">
        <f t="shared" si="50"/>
        <v>0</v>
      </c>
      <c r="BV43" s="108"/>
      <c r="BW43" s="109"/>
      <c r="BX43" s="144">
        <f t="shared" si="51"/>
        <v>0</v>
      </c>
      <c r="BY43" s="160"/>
      <c r="CA43" s="111">
        <f t="shared" si="52"/>
        <v>0</v>
      </c>
      <c r="CB43" s="192"/>
      <c r="CC43" s="192"/>
      <c r="CD43" s="192"/>
      <c r="CE43" s="192"/>
      <c r="CF43" s="192"/>
      <c r="CG43" s="192"/>
      <c r="CH43" s="192"/>
      <c r="CI43" s="192"/>
      <c r="CJ43" s="192"/>
      <c r="CK43" s="192"/>
      <c r="CL43" s="192"/>
      <c r="CM43" s="192"/>
      <c r="CN43" s="192"/>
      <c r="CO43" s="192"/>
      <c r="CP43" s="192"/>
      <c r="CQ43" s="192"/>
      <c r="CR43" s="192"/>
      <c r="CS43" s="192"/>
      <c r="CT43" s="192"/>
      <c r="CU43" s="192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92"/>
      <c r="DI43" s="192"/>
      <c r="DJ43" s="192"/>
      <c r="DK43" s="192"/>
      <c r="DL43" s="192"/>
      <c r="DM43" s="192"/>
      <c r="DN43" s="192"/>
      <c r="DO43" s="192"/>
      <c r="DP43" s="192"/>
      <c r="DQ43" s="192"/>
      <c r="DR43" s="192"/>
      <c r="DS43" s="192"/>
      <c r="DT43" s="192"/>
      <c r="DU43" s="192"/>
      <c r="DV43" s="192"/>
      <c r="DW43" s="192"/>
      <c r="DX43" s="192"/>
      <c r="DY43" s="192"/>
      <c r="DZ43" s="192"/>
      <c r="EA43" s="192"/>
      <c r="EB43" s="192"/>
      <c r="EC43" s="192"/>
      <c r="ED43" s="192"/>
      <c r="EE43" s="192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6"/>
    </row>
    <row r="44" spans="1:174" s="117" customFormat="1" ht="16.2" hidden="1" thickBot="1" x14ac:dyDescent="0.35">
      <c r="A44" s="84">
        <v>40</v>
      </c>
      <c r="B44" s="107" t="s">
        <v>114</v>
      </c>
      <c r="C44" s="107"/>
      <c r="D44" s="177">
        <f t="shared" si="34"/>
        <v>0</v>
      </c>
      <c r="E44" s="108"/>
      <c r="F44" s="109"/>
      <c r="G44" s="109"/>
      <c r="H44" s="111">
        <f t="shared" si="35"/>
        <v>0</v>
      </c>
      <c r="I44" s="108"/>
      <c r="J44" s="109"/>
      <c r="K44" s="109"/>
      <c r="L44" s="178">
        <f t="shared" si="36"/>
        <v>0</v>
      </c>
      <c r="M44" s="108"/>
      <c r="N44" s="109"/>
      <c r="O44" s="109"/>
      <c r="P44" s="111">
        <f t="shared" si="37"/>
        <v>0</v>
      </c>
      <c r="Q44" s="108"/>
      <c r="R44" s="109"/>
      <c r="S44" s="109"/>
      <c r="T44" s="111">
        <f t="shared" si="38"/>
        <v>0</v>
      </c>
      <c r="U44" s="108"/>
      <c r="V44" s="109"/>
      <c r="W44" s="109"/>
      <c r="X44" s="111">
        <f t="shared" si="39"/>
        <v>0</v>
      </c>
      <c r="Y44" s="108"/>
      <c r="Z44" s="109"/>
      <c r="AA44" s="109"/>
      <c r="AB44" s="111">
        <f t="shared" si="40"/>
        <v>0</v>
      </c>
      <c r="AC44" s="113"/>
      <c r="AD44" s="109"/>
      <c r="AE44" s="109"/>
      <c r="AF44" s="112">
        <f t="shared" si="41"/>
        <v>0</v>
      </c>
      <c r="AG44" s="108"/>
      <c r="AH44" s="109"/>
      <c r="AI44" s="109"/>
      <c r="AJ44" s="144">
        <f t="shared" si="42"/>
        <v>0</v>
      </c>
      <c r="AK44" s="108"/>
      <c r="AL44" s="109"/>
      <c r="AM44" s="109"/>
      <c r="AN44" s="111"/>
      <c r="AO44" s="143"/>
      <c r="AP44" s="109"/>
      <c r="AQ44" s="109"/>
      <c r="AR44" s="144">
        <f t="shared" si="32"/>
        <v>0</v>
      </c>
      <c r="AS44" s="108"/>
      <c r="AT44" s="109"/>
      <c r="AU44" s="109"/>
      <c r="AV44" s="144">
        <f t="shared" si="43"/>
        <v>0</v>
      </c>
      <c r="AW44" s="108"/>
      <c r="AX44" s="109"/>
      <c r="AY44" s="152">
        <f t="shared" si="33"/>
        <v>0</v>
      </c>
      <c r="AZ44" s="108"/>
      <c r="BA44" s="109"/>
      <c r="BB44" s="144">
        <f t="shared" si="44"/>
        <v>0</v>
      </c>
      <c r="BC44" s="108"/>
      <c r="BD44" s="109"/>
      <c r="BE44" s="144">
        <f t="shared" si="45"/>
        <v>0</v>
      </c>
      <c r="BF44" s="108"/>
      <c r="BG44" s="109"/>
      <c r="BH44" s="144">
        <f t="shared" si="46"/>
        <v>0</v>
      </c>
      <c r="BI44" s="108"/>
      <c r="BJ44" s="109"/>
      <c r="BK44" s="144">
        <f t="shared" si="47"/>
        <v>0</v>
      </c>
      <c r="BL44" s="108"/>
      <c r="BM44" s="109"/>
      <c r="BN44" s="144">
        <f t="shared" si="48"/>
        <v>0</v>
      </c>
      <c r="BO44" s="108"/>
      <c r="BP44" s="116"/>
      <c r="BR44" s="111">
        <f t="shared" si="49"/>
        <v>0</v>
      </c>
      <c r="BS44" s="116"/>
      <c r="BU44" s="144">
        <f t="shared" si="50"/>
        <v>0</v>
      </c>
      <c r="BV44" s="108"/>
      <c r="BW44" s="109"/>
      <c r="BX44" s="144">
        <f t="shared" si="51"/>
        <v>0</v>
      </c>
      <c r="BY44" s="160"/>
      <c r="CA44" s="111">
        <f t="shared" si="52"/>
        <v>0</v>
      </c>
      <c r="CB44" s="192"/>
      <c r="CC44" s="192"/>
      <c r="CD44" s="192"/>
      <c r="CE44" s="192"/>
      <c r="CF44" s="192"/>
      <c r="CG44" s="192"/>
      <c r="CH44" s="192"/>
      <c r="CI44" s="192"/>
      <c r="CJ44" s="192"/>
      <c r="CK44" s="192"/>
      <c r="CL44" s="192"/>
      <c r="CM44" s="192"/>
      <c r="CN44" s="192"/>
      <c r="CO44" s="192"/>
      <c r="CP44" s="192"/>
      <c r="CQ44" s="192"/>
      <c r="CR44" s="192"/>
      <c r="CS44" s="192"/>
      <c r="CT44" s="192"/>
      <c r="CU44" s="192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92"/>
      <c r="DI44" s="192"/>
      <c r="DJ44" s="192"/>
      <c r="DK44" s="192"/>
      <c r="DL44" s="192"/>
      <c r="DM44" s="192"/>
      <c r="DN44" s="192"/>
      <c r="DO44" s="192"/>
      <c r="DP44" s="192"/>
      <c r="DQ44" s="192"/>
      <c r="DR44" s="192"/>
      <c r="DS44" s="192"/>
      <c r="DT44" s="192"/>
      <c r="DU44" s="192"/>
      <c r="DV44" s="192"/>
      <c r="DW44" s="192"/>
      <c r="DX44" s="192"/>
      <c r="DY44" s="192"/>
      <c r="DZ44" s="192"/>
      <c r="EA44" s="192"/>
      <c r="EB44" s="192"/>
      <c r="EC44" s="192"/>
      <c r="ED44" s="192"/>
      <c r="EE44" s="192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6"/>
    </row>
    <row r="45" spans="1:174" s="117" customFormat="1" ht="16.2" hidden="1" thickBot="1" x14ac:dyDescent="0.35">
      <c r="A45" s="84">
        <v>41</v>
      </c>
      <c r="B45" s="107" t="s">
        <v>133</v>
      </c>
      <c r="C45" s="107"/>
      <c r="D45" s="177">
        <f t="shared" si="34"/>
        <v>0</v>
      </c>
      <c r="E45" s="108"/>
      <c r="F45" s="109"/>
      <c r="G45" s="109"/>
      <c r="H45" s="111">
        <f t="shared" si="35"/>
        <v>0</v>
      </c>
      <c r="I45" s="108"/>
      <c r="J45" s="109"/>
      <c r="K45" s="109"/>
      <c r="L45" s="178">
        <f t="shared" si="36"/>
        <v>0</v>
      </c>
      <c r="M45" s="108"/>
      <c r="N45" s="109"/>
      <c r="O45" s="109"/>
      <c r="P45" s="111">
        <f t="shared" si="37"/>
        <v>0</v>
      </c>
      <c r="Q45" s="108"/>
      <c r="R45" s="109"/>
      <c r="S45" s="109"/>
      <c r="T45" s="111">
        <f t="shared" si="38"/>
        <v>0</v>
      </c>
      <c r="U45" s="108"/>
      <c r="V45" s="109"/>
      <c r="W45" s="109"/>
      <c r="X45" s="111">
        <f t="shared" si="39"/>
        <v>0</v>
      </c>
      <c r="Y45" s="108"/>
      <c r="Z45" s="109"/>
      <c r="AA45" s="109"/>
      <c r="AB45" s="111">
        <f t="shared" si="40"/>
        <v>0</v>
      </c>
      <c r="AC45" s="113"/>
      <c r="AD45" s="109"/>
      <c r="AE45" s="109"/>
      <c r="AF45" s="112">
        <f t="shared" si="41"/>
        <v>0</v>
      </c>
      <c r="AG45" s="108"/>
      <c r="AH45" s="109"/>
      <c r="AI45" s="109"/>
      <c r="AJ45" s="144">
        <f t="shared" si="42"/>
        <v>0</v>
      </c>
      <c r="AK45" s="108"/>
      <c r="AL45" s="109"/>
      <c r="AM45" s="109"/>
      <c r="AN45" s="111"/>
      <c r="AO45" s="143"/>
      <c r="AP45" s="109"/>
      <c r="AQ45" s="109"/>
      <c r="AR45" s="144">
        <f t="shared" si="32"/>
        <v>0</v>
      </c>
      <c r="AS45" s="108"/>
      <c r="AT45" s="109"/>
      <c r="AU45" s="109"/>
      <c r="AV45" s="144">
        <f t="shared" si="43"/>
        <v>0</v>
      </c>
      <c r="AW45" s="108"/>
      <c r="AX45" s="109"/>
      <c r="AY45" s="152">
        <f t="shared" si="33"/>
        <v>0</v>
      </c>
      <c r="AZ45" s="108"/>
      <c r="BA45" s="109"/>
      <c r="BB45" s="144">
        <f t="shared" si="44"/>
        <v>0</v>
      </c>
      <c r="BC45" s="108"/>
      <c r="BD45" s="109"/>
      <c r="BE45" s="144">
        <f t="shared" si="45"/>
        <v>0</v>
      </c>
      <c r="BF45" s="108"/>
      <c r="BG45" s="109"/>
      <c r="BH45" s="144">
        <f t="shared" si="46"/>
        <v>0</v>
      </c>
      <c r="BI45" s="108"/>
      <c r="BJ45" s="109"/>
      <c r="BK45" s="144">
        <f t="shared" si="47"/>
        <v>0</v>
      </c>
      <c r="BL45" s="108"/>
      <c r="BM45" s="109"/>
      <c r="BN45" s="144">
        <f t="shared" si="48"/>
        <v>0</v>
      </c>
      <c r="BO45" s="108"/>
      <c r="BP45" s="116"/>
      <c r="BR45" s="111">
        <f t="shared" si="49"/>
        <v>0</v>
      </c>
      <c r="BS45" s="116"/>
      <c r="BU45" s="144">
        <f t="shared" si="50"/>
        <v>0</v>
      </c>
      <c r="BV45" s="108"/>
      <c r="BW45" s="109"/>
      <c r="BX45" s="144">
        <f t="shared" si="51"/>
        <v>0</v>
      </c>
      <c r="BY45" s="160"/>
      <c r="CA45" s="111">
        <f t="shared" si="52"/>
        <v>0</v>
      </c>
      <c r="CB45" s="192"/>
      <c r="CC45" s="192"/>
      <c r="CD45" s="192"/>
      <c r="CE45" s="192"/>
      <c r="CF45" s="192"/>
      <c r="CG45" s="192"/>
      <c r="CH45" s="192"/>
      <c r="CI45" s="192"/>
      <c r="CJ45" s="192"/>
      <c r="CK45" s="192"/>
      <c r="CL45" s="192"/>
      <c r="CM45" s="192"/>
      <c r="CN45" s="192"/>
      <c r="CO45" s="192"/>
      <c r="CP45" s="192"/>
      <c r="CQ45" s="192"/>
      <c r="CR45" s="192"/>
      <c r="CS45" s="192"/>
      <c r="CT45" s="192"/>
      <c r="CU45" s="192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92"/>
      <c r="DI45" s="192"/>
      <c r="DJ45" s="192"/>
      <c r="DK45" s="192"/>
      <c r="DL45" s="192"/>
      <c r="DM45" s="192"/>
      <c r="DN45" s="192"/>
      <c r="DO45" s="192"/>
      <c r="DP45" s="192"/>
      <c r="DQ45" s="192"/>
      <c r="DR45" s="192"/>
      <c r="DS45" s="192"/>
      <c r="DT45" s="192"/>
      <c r="DU45" s="192"/>
      <c r="DV45" s="192"/>
      <c r="DW45" s="192"/>
      <c r="DX45" s="192"/>
      <c r="DY45" s="192"/>
      <c r="DZ45" s="192"/>
      <c r="EA45" s="192"/>
      <c r="EB45" s="192"/>
      <c r="EC45" s="192"/>
      <c r="ED45" s="192"/>
      <c r="EE45" s="192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6"/>
    </row>
    <row r="46" spans="1:174" s="117" customFormat="1" ht="16.2" hidden="1" thickBot="1" x14ac:dyDescent="0.35">
      <c r="A46" s="84">
        <v>42</v>
      </c>
      <c r="B46" s="107" t="s">
        <v>77</v>
      </c>
      <c r="C46" s="107"/>
      <c r="D46" s="177">
        <f t="shared" si="34"/>
        <v>0</v>
      </c>
      <c r="E46" s="108"/>
      <c r="F46" s="109"/>
      <c r="G46" s="109"/>
      <c r="H46" s="111">
        <f>E46*F46+G46</f>
        <v>0</v>
      </c>
      <c r="I46" s="108"/>
      <c r="J46" s="109"/>
      <c r="K46" s="109"/>
      <c r="L46" s="178">
        <f>I46*J46+K46</f>
        <v>0</v>
      </c>
      <c r="M46" s="108"/>
      <c r="N46" s="109"/>
      <c r="O46" s="109"/>
      <c r="P46" s="111">
        <f>M46*N46+O46</f>
        <v>0</v>
      </c>
      <c r="Q46" s="108"/>
      <c r="R46" s="109"/>
      <c r="S46" s="109"/>
      <c r="T46" s="111">
        <f>Q46*R46+S46</f>
        <v>0</v>
      </c>
      <c r="U46" s="108"/>
      <c r="V46" s="109"/>
      <c r="W46" s="109"/>
      <c r="X46" s="111">
        <f>U46*V46+W46</f>
        <v>0</v>
      </c>
      <c r="Y46" s="108"/>
      <c r="Z46" s="109"/>
      <c r="AA46" s="109"/>
      <c r="AB46" s="111">
        <f>Y46*Z46+AA46</f>
        <v>0</v>
      </c>
      <c r="AC46" s="113"/>
      <c r="AD46" s="109"/>
      <c r="AE46" s="109"/>
      <c r="AF46" s="112">
        <f>AC46*AD46+AE46</f>
        <v>0</v>
      </c>
      <c r="AG46" s="108"/>
      <c r="AH46" s="109"/>
      <c r="AI46" s="109"/>
      <c r="AJ46" s="144">
        <f>AG46*AH46+AI46</f>
        <v>0</v>
      </c>
      <c r="AK46" s="112"/>
      <c r="AL46" s="112"/>
      <c r="AM46" s="112"/>
      <c r="AN46" s="112"/>
      <c r="AO46" s="108"/>
      <c r="AP46" s="109"/>
      <c r="AQ46" s="109"/>
      <c r="AR46" s="144">
        <f t="shared" si="32"/>
        <v>0</v>
      </c>
      <c r="AS46" s="108"/>
      <c r="AT46" s="109"/>
      <c r="AU46" s="109"/>
      <c r="AV46" s="144">
        <f>AS46*AT46+AU46</f>
        <v>0</v>
      </c>
      <c r="AW46" s="108"/>
      <c r="AX46" s="109"/>
      <c r="AY46" s="152">
        <f t="shared" si="33"/>
        <v>0</v>
      </c>
      <c r="AZ46" s="108"/>
      <c r="BA46" s="109"/>
      <c r="BB46" s="144">
        <f>SUM(AZ46:BA46)</f>
        <v>0</v>
      </c>
      <c r="BC46" s="108"/>
      <c r="BD46" s="109"/>
      <c r="BE46" s="144">
        <f>SUM(BC46:BD46)</f>
        <v>0</v>
      </c>
      <c r="BF46" s="108"/>
      <c r="BG46" s="109"/>
      <c r="BH46" s="144">
        <f>SUM(BF46:BG46)</f>
        <v>0</v>
      </c>
      <c r="BI46" s="108"/>
      <c r="BJ46" s="109"/>
      <c r="BK46" s="144">
        <f>SUM(BI46:BJ46)</f>
        <v>0</v>
      </c>
      <c r="BL46" s="108"/>
      <c r="BM46" s="109"/>
      <c r="BN46" s="144">
        <f>SUM(BL46:BM46)</f>
        <v>0</v>
      </c>
      <c r="BO46" s="108"/>
      <c r="BP46" s="116"/>
      <c r="BR46" s="111">
        <f>SUM(BP46:BQ46)</f>
        <v>0</v>
      </c>
      <c r="BS46" s="116"/>
      <c r="BU46" s="144">
        <f>SUM(BS46:BT46)</f>
        <v>0</v>
      </c>
      <c r="BV46" s="108"/>
      <c r="BW46" s="109"/>
      <c r="BX46" s="144">
        <f>SUM(BV46:BW46)</f>
        <v>0</v>
      </c>
      <c r="BY46" s="160"/>
      <c r="CA46" s="111">
        <f>SUM(BY46:BZ46)</f>
        <v>0</v>
      </c>
      <c r="CB46" s="192"/>
      <c r="CC46" s="192"/>
      <c r="CD46" s="192"/>
      <c r="CE46" s="192"/>
      <c r="CF46" s="192"/>
      <c r="CG46" s="192"/>
      <c r="CH46" s="192"/>
      <c r="CI46" s="192"/>
      <c r="CJ46" s="192"/>
      <c r="CK46" s="192"/>
      <c r="CL46" s="192"/>
      <c r="CM46" s="192"/>
      <c r="CN46" s="192"/>
      <c r="CO46" s="192"/>
      <c r="CP46" s="192"/>
      <c r="CQ46" s="192"/>
      <c r="CR46" s="192"/>
      <c r="CS46" s="192"/>
      <c r="CT46" s="192"/>
      <c r="CU46" s="192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92"/>
      <c r="DI46" s="192"/>
      <c r="DJ46" s="192"/>
      <c r="DK46" s="192"/>
      <c r="DL46" s="192"/>
      <c r="DM46" s="192"/>
      <c r="DN46" s="192"/>
      <c r="DO46" s="192"/>
      <c r="DP46" s="192"/>
      <c r="DQ46" s="192"/>
      <c r="DR46" s="192"/>
      <c r="DS46" s="192"/>
      <c r="DT46" s="192"/>
      <c r="DU46" s="192"/>
      <c r="DV46" s="192"/>
      <c r="DW46" s="192"/>
      <c r="DX46" s="192"/>
      <c r="DY46" s="192"/>
      <c r="DZ46" s="192"/>
      <c r="EA46" s="192"/>
      <c r="EB46" s="192"/>
      <c r="EC46" s="192"/>
      <c r="ED46" s="192"/>
      <c r="EE46" s="192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6"/>
    </row>
    <row r="47" spans="1:174" s="117" customFormat="1" ht="16.2" hidden="1" thickBot="1" x14ac:dyDescent="0.35">
      <c r="A47" s="84">
        <v>43</v>
      </c>
      <c r="B47" s="107" t="s">
        <v>4</v>
      </c>
      <c r="C47" s="107"/>
      <c r="D47" s="177">
        <f t="shared" si="34"/>
        <v>0</v>
      </c>
      <c r="E47" s="108"/>
      <c r="F47" s="109"/>
      <c r="G47" s="109"/>
      <c r="H47" s="111">
        <f>E47*F47+G47</f>
        <v>0</v>
      </c>
      <c r="I47" s="108"/>
      <c r="J47" s="109"/>
      <c r="K47" s="109"/>
      <c r="L47" s="178">
        <f>I47*J47+K47</f>
        <v>0</v>
      </c>
      <c r="M47" s="108"/>
      <c r="N47" s="109"/>
      <c r="O47" s="109"/>
      <c r="P47" s="111">
        <f>M47*N47+O47</f>
        <v>0</v>
      </c>
      <c r="Q47" s="108"/>
      <c r="R47" s="109"/>
      <c r="S47" s="109"/>
      <c r="T47" s="111">
        <f>Q47*R47+S47</f>
        <v>0</v>
      </c>
      <c r="U47" s="108"/>
      <c r="V47" s="109"/>
      <c r="W47" s="109"/>
      <c r="X47" s="111">
        <f>U47*V47+W47</f>
        <v>0</v>
      </c>
      <c r="Y47" s="108"/>
      <c r="Z47" s="109"/>
      <c r="AA47" s="109"/>
      <c r="AB47" s="111">
        <f>Y47*Z47+AA47</f>
        <v>0</v>
      </c>
      <c r="AC47" s="113"/>
      <c r="AD47" s="109"/>
      <c r="AE47" s="109"/>
      <c r="AF47" s="112">
        <f>AC47*AD47+AE47</f>
        <v>0</v>
      </c>
      <c r="AG47" s="108"/>
      <c r="AH47" s="109"/>
      <c r="AI47" s="109"/>
      <c r="AJ47" s="144">
        <f>AG47*AH47+AI47</f>
        <v>0</v>
      </c>
      <c r="AK47" s="112"/>
      <c r="AL47" s="112"/>
      <c r="AM47" s="112"/>
      <c r="AN47" s="112"/>
      <c r="AO47" s="108"/>
      <c r="AP47" s="109"/>
      <c r="AQ47" s="109"/>
      <c r="AR47" s="144">
        <f t="shared" si="32"/>
        <v>0</v>
      </c>
      <c r="AS47" s="108"/>
      <c r="AT47" s="109"/>
      <c r="AU47" s="109"/>
      <c r="AV47" s="144">
        <f>AS47*AT47+AU47</f>
        <v>0</v>
      </c>
      <c r="AW47" s="108"/>
      <c r="AX47" s="109"/>
      <c r="AY47" s="152">
        <f t="shared" si="33"/>
        <v>0</v>
      </c>
      <c r="AZ47" s="108"/>
      <c r="BA47" s="109"/>
      <c r="BB47" s="144">
        <f>SUM(AZ47:BA47)</f>
        <v>0</v>
      </c>
      <c r="BC47" s="108"/>
      <c r="BD47" s="109"/>
      <c r="BE47" s="144">
        <f>SUM(BC47:BD47)</f>
        <v>0</v>
      </c>
      <c r="BF47" s="108"/>
      <c r="BG47" s="109"/>
      <c r="BH47" s="144">
        <f>SUM(BF47:BG47)</f>
        <v>0</v>
      </c>
      <c r="BI47" s="108"/>
      <c r="BJ47" s="109"/>
      <c r="BK47" s="144">
        <f>SUM(BI47:BJ47)</f>
        <v>0</v>
      </c>
      <c r="BL47" s="108"/>
      <c r="BM47" s="109"/>
      <c r="BN47" s="144">
        <f>SUM(BL47:BM47)</f>
        <v>0</v>
      </c>
      <c r="BO47" s="108"/>
      <c r="BP47" s="116"/>
      <c r="BR47" s="111">
        <f>SUM(BP47:BQ47)</f>
        <v>0</v>
      </c>
      <c r="BS47" s="116"/>
      <c r="BU47" s="144">
        <f>SUM(BS47:BT47)</f>
        <v>0</v>
      </c>
      <c r="BV47" s="108"/>
      <c r="BW47" s="109"/>
      <c r="BX47" s="144">
        <f>SUM(BV47:BW47)</f>
        <v>0</v>
      </c>
      <c r="BY47" s="160"/>
      <c r="CA47" s="111">
        <f>SUM(BY47:BZ47)</f>
        <v>0</v>
      </c>
      <c r="CB47" s="192"/>
      <c r="CC47" s="192"/>
      <c r="CD47" s="192"/>
      <c r="CE47" s="192"/>
      <c r="CF47" s="192"/>
      <c r="CG47" s="192"/>
      <c r="CH47" s="192"/>
      <c r="CI47" s="192"/>
      <c r="CJ47" s="192"/>
      <c r="CK47" s="192"/>
      <c r="CL47" s="192"/>
      <c r="CM47" s="192"/>
      <c r="CN47" s="192"/>
      <c r="CO47" s="192"/>
      <c r="CP47" s="192"/>
      <c r="CQ47" s="192"/>
      <c r="CR47" s="192"/>
      <c r="CS47" s="192"/>
      <c r="CT47" s="192"/>
      <c r="CU47" s="192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92"/>
      <c r="DI47" s="192"/>
      <c r="DJ47" s="192"/>
      <c r="DK47" s="192"/>
      <c r="DL47" s="192"/>
      <c r="DM47" s="192"/>
      <c r="DN47" s="192"/>
      <c r="DO47" s="192"/>
      <c r="DP47" s="192"/>
      <c r="DQ47" s="192"/>
      <c r="DR47" s="192"/>
      <c r="DS47" s="192"/>
      <c r="DT47" s="192"/>
      <c r="DU47" s="192"/>
      <c r="DV47" s="192"/>
      <c r="DW47" s="192"/>
      <c r="DX47" s="192"/>
      <c r="DY47" s="192"/>
      <c r="DZ47" s="192"/>
      <c r="EA47" s="192"/>
      <c r="EB47" s="192"/>
      <c r="EC47" s="192"/>
      <c r="ED47" s="192"/>
      <c r="EE47" s="192"/>
      <c r="EF47" s="115"/>
      <c r="EG47" s="115"/>
      <c r="EH47" s="115"/>
      <c r="EI47" s="115"/>
      <c r="EJ47" s="115"/>
      <c r="EK47" s="115"/>
      <c r="EL47" s="115"/>
      <c r="EM47" s="115"/>
      <c r="EN47" s="115"/>
      <c r="EO47" s="115"/>
      <c r="EP47" s="115"/>
      <c r="EQ47" s="115"/>
      <c r="ER47" s="115"/>
      <c r="ES47" s="115"/>
      <c r="ET47" s="115"/>
      <c r="EU47" s="115"/>
      <c r="EV47" s="115"/>
      <c r="EW47" s="115"/>
      <c r="EX47" s="115"/>
      <c r="EY47" s="115"/>
      <c r="EZ47" s="115"/>
      <c r="FA47" s="115"/>
      <c r="FB47" s="115"/>
      <c r="FC47" s="115"/>
      <c r="FD47" s="115"/>
      <c r="FE47" s="115"/>
      <c r="FF47" s="115"/>
      <c r="FG47" s="115"/>
      <c r="FH47" s="115"/>
      <c r="FI47" s="115"/>
      <c r="FJ47" s="115"/>
      <c r="FK47" s="115"/>
      <c r="FL47" s="115"/>
      <c r="FM47" s="115"/>
      <c r="FN47" s="115"/>
      <c r="FO47" s="115"/>
      <c r="FP47" s="115"/>
      <c r="FQ47" s="115"/>
      <c r="FR47" s="116"/>
    </row>
    <row r="48" spans="1:174" s="117" customFormat="1" ht="16.2" hidden="1" thickBot="1" x14ac:dyDescent="0.35">
      <c r="A48" s="84">
        <v>44</v>
      </c>
      <c r="B48" s="107" t="s">
        <v>21</v>
      </c>
      <c r="C48" s="107"/>
      <c r="D48" s="177">
        <f t="shared" si="34"/>
        <v>0</v>
      </c>
      <c r="E48" s="108"/>
      <c r="F48" s="109"/>
      <c r="G48" s="109"/>
      <c r="H48" s="111">
        <f>E48*F48+G48</f>
        <v>0</v>
      </c>
      <c r="I48" s="108"/>
      <c r="J48" s="109"/>
      <c r="K48" s="109"/>
      <c r="L48" s="178">
        <f>I48*J48+K48</f>
        <v>0</v>
      </c>
      <c r="M48" s="108"/>
      <c r="N48" s="109"/>
      <c r="O48" s="109"/>
      <c r="P48" s="111">
        <f>M48*N48+O48</f>
        <v>0</v>
      </c>
      <c r="Q48" s="108"/>
      <c r="R48" s="109"/>
      <c r="S48" s="109"/>
      <c r="T48" s="111">
        <f>Q48*R48+S48</f>
        <v>0</v>
      </c>
      <c r="U48" s="108"/>
      <c r="V48" s="109"/>
      <c r="W48" s="109"/>
      <c r="X48" s="111">
        <f>U48*V48+W48</f>
        <v>0</v>
      </c>
      <c r="Y48" s="108"/>
      <c r="Z48" s="109"/>
      <c r="AA48" s="109"/>
      <c r="AB48" s="111">
        <f>Y48*Z48+AA48</f>
        <v>0</v>
      </c>
      <c r="AC48" s="113"/>
      <c r="AD48" s="109"/>
      <c r="AE48" s="109"/>
      <c r="AF48" s="112">
        <f>AC48*AD48+AE48</f>
        <v>0</v>
      </c>
      <c r="AG48" s="108"/>
      <c r="AH48" s="109"/>
      <c r="AI48" s="109"/>
      <c r="AJ48" s="144">
        <f>AG48*AH48+AI48</f>
        <v>0</v>
      </c>
      <c r="AK48" s="112"/>
      <c r="AL48" s="112"/>
      <c r="AM48" s="112"/>
      <c r="AN48" s="112"/>
      <c r="AO48" s="108"/>
      <c r="AP48" s="109"/>
      <c r="AQ48" s="109"/>
      <c r="AR48" s="144">
        <f t="shared" si="32"/>
        <v>0</v>
      </c>
      <c r="AS48" s="108"/>
      <c r="AT48" s="109"/>
      <c r="AU48" s="109"/>
      <c r="AV48" s="144">
        <f>AS48*AT48+AU48</f>
        <v>0</v>
      </c>
      <c r="AW48" s="108"/>
      <c r="AX48" s="109"/>
      <c r="AY48" s="152">
        <f t="shared" si="33"/>
        <v>0</v>
      </c>
      <c r="AZ48" s="108"/>
      <c r="BA48" s="109"/>
      <c r="BB48" s="144">
        <f>SUM(AZ48:BA48)</f>
        <v>0</v>
      </c>
      <c r="BC48" s="108"/>
      <c r="BD48" s="109"/>
      <c r="BE48" s="144">
        <f>SUM(BC48:BD48)</f>
        <v>0</v>
      </c>
      <c r="BF48" s="108"/>
      <c r="BG48" s="109"/>
      <c r="BH48" s="144">
        <f>SUM(BF48:BG48)</f>
        <v>0</v>
      </c>
      <c r="BI48" s="108"/>
      <c r="BJ48" s="109"/>
      <c r="BK48" s="144">
        <f>SUM(BI48:BJ48)</f>
        <v>0</v>
      </c>
      <c r="BL48" s="108"/>
      <c r="BM48" s="109"/>
      <c r="BN48" s="144">
        <f>SUM(BL48:BM48)</f>
        <v>0</v>
      </c>
      <c r="BO48" s="108"/>
      <c r="BP48" s="116"/>
      <c r="BR48" s="111">
        <f>SUM(BP48:BQ48)</f>
        <v>0</v>
      </c>
      <c r="BS48" s="116"/>
      <c r="BU48" s="144">
        <f>SUM(BS48:BT48)</f>
        <v>0</v>
      </c>
      <c r="BV48" s="108"/>
      <c r="BW48" s="109"/>
      <c r="BX48" s="144">
        <f>SUM(BV48:BW48)</f>
        <v>0</v>
      </c>
      <c r="BY48" s="160"/>
      <c r="CA48" s="111">
        <f>SUM(BY48:BZ48)</f>
        <v>0</v>
      </c>
      <c r="CB48" s="192"/>
      <c r="CC48" s="192"/>
      <c r="CD48" s="192"/>
      <c r="CE48" s="192"/>
      <c r="CF48" s="192"/>
      <c r="CG48" s="192"/>
      <c r="CH48" s="192"/>
      <c r="CI48" s="192"/>
      <c r="CJ48" s="192"/>
      <c r="CK48" s="192"/>
      <c r="CL48" s="192"/>
      <c r="CM48" s="192"/>
      <c r="CN48" s="192"/>
      <c r="CO48" s="192"/>
      <c r="CP48" s="192"/>
      <c r="CQ48" s="192"/>
      <c r="CR48" s="192"/>
      <c r="CS48" s="192"/>
      <c r="CT48" s="192"/>
      <c r="CU48" s="192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92"/>
      <c r="DI48" s="192"/>
      <c r="DJ48" s="192"/>
      <c r="DK48" s="192"/>
      <c r="DL48" s="192"/>
      <c r="DM48" s="192"/>
      <c r="DN48" s="192"/>
      <c r="DO48" s="192"/>
      <c r="DP48" s="192"/>
      <c r="DQ48" s="192"/>
      <c r="DR48" s="192"/>
      <c r="DS48" s="192"/>
      <c r="DT48" s="192"/>
      <c r="DU48" s="192"/>
      <c r="DV48" s="192"/>
      <c r="DW48" s="192"/>
      <c r="DX48" s="192"/>
      <c r="DY48" s="192"/>
      <c r="DZ48" s="192"/>
      <c r="EA48" s="192"/>
      <c r="EB48" s="192"/>
      <c r="EC48" s="192"/>
      <c r="ED48" s="192"/>
      <c r="EE48" s="192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6"/>
    </row>
    <row r="49" spans="1:174" s="117" customFormat="1" ht="16.2" hidden="1" thickBot="1" x14ac:dyDescent="0.35">
      <c r="A49" s="84">
        <v>45</v>
      </c>
      <c r="B49" s="126" t="s">
        <v>115</v>
      </c>
      <c r="C49" s="126"/>
      <c r="D49" s="177">
        <f t="shared" si="34"/>
        <v>0</v>
      </c>
      <c r="E49" s="128"/>
      <c r="F49" s="129"/>
      <c r="G49" s="129"/>
      <c r="H49" s="131">
        <f>E49*F49+G49</f>
        <v>0</v>
      </c>
      <c r="I49" s="128"/>
      <c r="J49" s="129"/>
      <c r="K49" s="129"/>
      <c r="L49" s="179">
        <f>I49*J49+K49</f>
        <v>0</v>
      </c>
      <c r="M49" s="128"/>
      <c r="N49" s="129"/>
      <c r="O49" s="129"/>
      <c r="P49" s="131">
        <f>M49*N49+O49</f>
        <v>0</v>
      </c>
      <c r="Q49" s="128"/>
      <c r="R49" s="129"/>
      <c r="S49" s="129"/>
      <c r="T49" s="131">
        <f>Q49*R49+S49</f>
        <v>0</v>
      </c>
      <c r="U49" s="128"/>
      <c r="V49" s="129"/>
      <c r="W49" s="129"/>
      <c r="X49" s="131">
        <f>U49*V49+W49</f>
        <v>0</v>
      </c>
      <c r="Y49" s="128"/>
      <c r="Z49" s="129"/>
      <c r="AA49" s="129"/>
      <c r="AB49" s="131">
        <f>Y49*Z49+AA49</f>
        <v>0</v>
      </c>
      <c r="AC49" s="133"/>
      <c r="AD49" s="129"/>
      <c r="AE49" s="129"/>
      <c r="AF49" s="132">
        <f>AC49*AD49+AE49</f>
        <v>0</v>
      </c>
      <c r="AG49" s="128"/>
      <c r="AH49" s="129"/>
      <c r="AI49" s="129"/>
      <c r="AJ49" s="152">
        <f>AG49*AH49+AI49</f>
        <v>0</v>
      </c>
      <c r="AK49" s="132"/>
      <c r="AL49" s="132"/>
      <c r="AM49" s="132"/>
      <c r="AN49" s="132"/>
      <c r="AO49" s="128"/>
      <c r="AP49" s="129"/>
      <c r="AQ49" s="129"/>
      <c r="AR49" s="152">
        <f t="shared" si="32"/>
        <v>0</v>
      </c>
      <c r="AS49" s="128"/>
      <c r="AT49" s="129"/>
      <c r="AU49" s="129"/>
      <c r="AV49" s="152">
        <f>AS49*AT49+AU49</f>
        <v>0</v>
      </c>
      <c r="AW49" s="128"/>
      <c r="AX49" s="129"/>
      <c r="AY49" s="152">
        <f t="shared" si="33"/>
        <v>0</v>
      </c>
      <c r="AZ49" s="128"/>
      <c r="BA49" s="129"/>
      <c r="BB49" s="152">
        <f>SUM(AZ49:BA49)</f>
        <v>0</v>
      </c>
      <c r="BC49" s="128"/>
      <c r="BD49" s="129"/>
      <c r="BE49" s="152">
        <f>SUM(BC49:BD49)</f>
        <v>0</v>
      </c>
      <c r="BF49" s="128"/>
      <c r="BG49" s="129"/>
      <c r="BH49" s="152">
        <f>SUM(BF49:BG49)</f>
        <v>0</v>
      </c>
      <c r="BI49" s="128"/>
      <c r="BJ49" s="129"/>
      <c r="BK49" s="152">
        <f>SUM(BI49:BJ49)</f>
        <v>0</v>
      </c>
      <c r="BL49" s="128"/>
      <c r="BM49" s="129"/>
      <c r="BN49" s="152">
        <f>SUM(BL49:BM49)</f>
        <v>0</v>
      </c>
      <c r="BO49" s="128"/>
      <c r="BP49" s="180"/>
      <c r="BQ49" s="163"/>
      <c r="BR49" s="131">
        <f>SUM(BP49:BQ49)</f>
        <v>0</v>
      </c>
      <c r="BS49" s="180"/>
      <c r="BT49" s="163"/>
      <c r="BU49" s="152">
        <f>SUM(BS49:BT49)</f>
        <v>0</v>
      </c>
      <c r="BV49" s="128"/>
      <c r="BW49" s="129"/>
      <c r="BX49" s="152">
        <f>SUM(BV49:BW49)</f>
        <v>0</v>
      </c>
      <c r="BY49" s="162"/>
      <c r="BZ49" s="163"/>
      <c r="CA49" s="131">
        <f>SUM(BY49:BZ49)</f>
        <v>0</v>
      </c>
      <c r="CB49" s="192"/>
      <c r="CC49" s="192"/>
      <c r="CD49" s="192"/>
      <c r="CE49" s="192"/>
      <c r="CF49" s="192"/>
      <c r="CG49" s="192"/>
      <c r="CH49" s="192"/>
      <c r="CI49" s="192"/>
      <c r="CJ49" s="192"/>
      <c r="CK49" s="192"/>
      <c r="CL49" s="192"/>
      <c r="CM49" s="192"/>
      <c r="CN49" s="192"/>
      <c r="CO49" s="192"/>
      <c r="CP49" s="192"/>
      <c r="CQ49" s="192"/>
      <c r="CR49" s="192"/>
      <c r="CS49" s="192"/>
      <c r="CT49" s="192"/>
      <c r="CU49" s="192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92"/>
      <c r="DI49" s="192"/>
      <c r="DJ49" s="192"/>
      <c r="DK49" s="192"/>
      <c r="DL49" s="192"/>
      <c r="DM49" s="192"/>
      <c r="DN49" s="192"/>
      <c r="DO49" s="192"/>
      <c r="DP49" s="192"/>
      <c r="DQ49" s="192"/>
      <c r="DR49" s="192"/>
      <c r="DS49" s="192"/>
      <c r="DT49" s="192"/>
      <c r="DU49" s="192"/>
      <c r="DV49" s="192"/>
      <c r="DW49" s="192"/>
      <c r="DX49" s="192"/>
      <c r="DY49" s="192"/>
      <c r="DZ49" s="192"/>
      <c r="EA49" s="192"/>
      <c r="EB49" s="192"/>
      <c r="EC49" s="192"/>
      <c r="ED49" s="192"/>
      <c r="EE49" s="192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6"/>
    </row>
    <row r="50" spans="1:174" s="11" customFormat="1" x14ac:dyDescent="0.3">
      <c r="D50" s="13"/>
      <c r="H50" s="12"/>
    </row>
    <row r="51" spans="1:174" s="11" customFormat="1" x14ac:dyDescent="0.3">
      <c r="A51" s="40"/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16"/>
    </row>
    <row r="52" spans="1:174" s="11" customFormat="1" x14ac:dyDescent="0.3">
      <c r="A52" s="40"/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16"/>
    </row>
    <row r="53" spans="1:174" s="11" customFormat="1" x14ac:dyDescent="0.3">
      <c r="A53" s="40"/>
      <c r="B53" s="284"/>
      <c r="C53" s="284"/>
      <c r="D53" s="284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16"/>
    </row>
    <row r="54" spans="1:174" s="11" customFormat="1" x14ac:dyDescent="0.3">
      <c r="A54" s="40"/>
      <c r="B54" s="284"/>
      <c r="C54" s="284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16"/>
    </row>
    <row r="55" spans="1:174" s="11" customFormat="1" x14ac:dyDescent="0.3">
      <c r="A55" s="40"/>
      <c r="B55" s="284"/>
      <c r="C55" s="284"/>
      <c r="D55" s="284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16"/>
    </row>
    <row r="56" spans="1:174" s="11" customFormat="1" x14ac:dyDescent="0.3">
      <c r="A56" s="40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13"/>
    </row>
    <row r="57" spans="1:174" s="11" customFormat="1" x14ac:dyDescent="0.3">
      <c r="A57" s="40"/>
      <c r="B57" s="284"/>
      <c r="C57" s="284"/>
      <c r="D57" s="284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16"/>
    </row>
    <row r="58" spans="1:174" s="11" customFormat="1" x14ac:dyDescent="0.3">
      <c r="A58" s="40"/>
      <c r="B58" s="284"/>
      <c r="C58" s="284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16"/>
    </row>
    <row r="59" spans="1:174" s="11" customFormat="1" x14ac:dyDescent="0.3">
      <c r="A59" s="40"/>
      <c r="B59" s="284"/>
      <c r="C59" s="284"/>
      <c r="D59" s="284"/>
      <c r="E59" s="284"/>
      <c r="F59" s="284"/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S59" s="284"/>
      <c r="T59" s="284"/>
      <c r="U59" s="284"/>
      <c r="V59" s="284"/>
      <c r="W59" s="284"/>
      <c r="X59" s="284"/>
      <c r="Y59" s="284"/>
      <c r="Z59" s="284"/>
      <c r="AA59" s="284"/>
      <c r="AB59" s="284"/>
      <c r="AC59" s="284"/>
      <c r="AD59" s="284"/>
      <c r="AE59" s="284"/>
      <c r="AF59" s="284"/>
      <c r="AG59" s="16"/>
    </row>
    <row r="60" spans="1:174" s="11" customFormat="1" x14ac:dyDescent="0.3">
      <c r="A60" s="40"/>
      <c r="B60" s="284"/>
      <c r="C60" s="284"/>
      <c r="D60" s="284"/>
      <c r="E60" s="284"/>
      <c r="F60" s="284"/>
      <c r="G60" s="284"/>
      <c r="H60" s="284"/>
      <c r="I60" s="284"/>
      <c r="J60" s="284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284"/>
      <c r="AA60" s="284"/>
      <c r="AB60" s="284"/>
      <c r="AC60" s="284"/>
      <c r="AD60" s="284"/>
      <c r="AE60" s="284"/>
      <c r="AF60" s="284"/>
      <c r="AG60" s="16"/>
    </row>
    <row r="61" spans="1:174" s="11" customFormat="1" x14ac:dyDescent="0.3">
      <c r="A61" s="40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13"/>
    </row>
    <row r="62" spans="1:174" s="11" customFormat="1" x14ac:dyDescent="0.3">
      <c r="A62" s="40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13"/>
    </row>
    <row r="63" spans="1:174" s="11" customFormat="1" x14ac:dyDescent="0.3">
      <c r="A63" s="40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13"/>
    </row>
    <row r="64" spans="1:174" s="11" customFormat="1" x14ac:dyDescent="0.3">
      <c r="A64" s="40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13"/>
    </row>
    <row r="65" spans="1:33" s="11" customFormat="1" x14ac:dyDescent="0.3">
      <c r="A65" s="40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13"/>
    </row>
    <row r="66" spans="1:33" s="11" customFormat="1" x14ac:dyDescent="0.3">
      <c r="A66" s="40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13"/>
    </row>
    <row r="67" spans="1:33" s="11" customFormat="1" x14ac:dyDescent="0.3">
      <c r="A67" s="40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13"/>
    </row>
    <row r="68" spans="1:33" s="11" customFormat="1" x14ac:dyDescent="0.3">
      <c r="A68" s="40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13"/>
    </row>
    <row r="69" spans="1:33" s="11" customFormat="1" x14ac:dyDescent="0.3">
      <c r="A69" s="40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13"/>
    </row>
    <row r="70" spans="1:33" s="11" customFormat="1" x14ac:dyDescent="0.3">
      <c r="A70" s="40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13"/>
    </row>
    <row r="71" spans="1:33" s="11" customFormat="1" x14ac:dyDescent="0.3">
      <c r="A71" s="40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13"/>
    </row>
    <row r="72" spans="1:33" s="11" customFormat="1" x14ac:dyDescent="0.3"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13"/>
    </row>
    <row r="73" spans="1:33" s="11" customFormat="1" x14ac:dyDescent="0.3"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13"/>
    </row>
    <row r="74" spans="1:33" s="11" customFormat="1" x14ac:dyDescent="0.3">
      <c r="B74" s="281"/>
      <c r="C74" s="281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1"/>
      <c r="R74" s="281"/>
      <c r="S74" s="281"/>
      <c r="T74" s="281"/>
      <c r="U74" s="281"/>
      <c r="V74" s="281"/>
      <c r="W74" s="281"/>
      <c r="X74" s="281"/>
      <c r="Y74" s="281"/>
      <c r="Z74" s="281"/>
      <c r="AA74" s="281"/>
      <c r="AB74" s="281"/>
      <c r="AC74" s="281"/>
      <c r="AD74" s="281"/>
      <c r="AE74" s="281"/>
      <c r="AF74" s="281"/>
      <c r="AG74" s="13"/>
    </row>
    <row r="75" spans="1:33" s="11" customFormat="1" x14ac:dyDescent="0.3"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81"/>
      <c r="AG75" s="13"/>
    </row>
    <row r="76" spans="1:33" s="11" customFormat="1" x14ac:dyDescent="0.3">
      <c r="B76" s="281"/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81"/>
      <c r="AG76" s="13"/>
    </row>
    <row r="77" spans="1:33" s="11" customFormat="1" x14ac:dyDescent="0.3"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281"/>
      <c r="AB77" s="281"/>
      <c r="AC77" s="281"/>
      <c r="AD77" s="281"/>
      <c r="AE77" s="281"/>
      <c r="AF77" s="281"/>
      <c r="AG77" s="13"/>
    </row>
    <row r="78" spans="1:33" s="11" customFormat="1" x14ac:dyDescent="0.3"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1"/>
      <c r="AC78" s="281"/>
      <c r="AD78" s="281"/>
      <c r="AE78" s="281"/>
      <c r="AF78" s="281"/>
      <c r="AG78" s="13"/>
    </row>
    <row r="79" spans="1:33" s="11" customFormat="1" x14ac:dyDescent="0.3">
      <c r="B79" s="281"/>
      <c r="C79" s="281"/>
      <c r="D79" s="281"/>
      <c r="E79" s="281"/>
      <c r="F79" s="281"/>
      <c r="G79" s="281"/>
      <c r="H79" s="281"/>
      <c r="I79" s="281"/>
      <c r="J79" s="281"/>
      <c r="K79" s="281"/>
      <c r="L79" s="281"/>
      <c r="M79" s="281"/>
      <c r="N79" s="281"/>
      <c r="O79" s="281"/>
      <c r="P79" s="281"/>
      <c r="Q79" s="281"/>
      <c r="R79" s="281"/>
      <c r="S79" s="281"/>
      <c r="T79" s="281"/>
      <c r="U79" s="281"/>
      <c r="V79" s="281"/>
      <c r="W79" s="281"/>
      <c r="X79" s="281"/>
      <c r="Y79" s="281"/>
      <c r="Z79" s="281"/>
      <c r="AA79" s="281"/>
      <c r="AB79" s="281"/>
      <c r="AC79" s="281"/>
      <c r="AD79" s="281"/>
      <c r="AE79" s="281"/>
      <c r="AF79" s="281"/>
      <c r="AG79" s="13"/>
    </row>
    <row r="80" spans="1:33" s="11" customFormat="1" x14ac:dyDescent="0.3"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281"/>
      <c r="R80" s="281"/>
      <c r="S80" s="281"/>
      <c r="T80" s="281"/>
      <c r="U80" s="281"/>
      <c r="V80" s="281"/>
      <c r="W80" s="281"/>
      <c r="X80" s="281"/>
      <c r="Y80" s="281"/>
      <c r="Z80" s="281"/>
      <c r="AA80" s="281"/>
      <c r="AB80" s="281"/>
      <c r="AC80" s="281"/>
      <c r="AD80" s="281"/>
      <c r="AE80" s="281"/>
      <c r="AF80" s="281"/>
      <c r="AG80" s="13"/>
    </row>
    <row r="81" spans="2:33" s="11" customFormat="1" x14ac:dyDescent="0.3"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  <c r="O81" s="281"/>
      <c r="P81" s="281"/>
      <c r="Q81" s="281"/>
      <c r="R81" s="281"/>
      <c r="S81" s="281"/>
      <c r="T81" s="281"/>
      <c r="U81" s="281"/>
      <c r="V81" s="281"/>
      <c r="W81" s="281"/>
      <c r="X81" s="281"/>
      <c r="Y81" s="281"/>
      <c r="Z81" s="281"/>
      <c r="AA81" s="281"/>
      <c r="AB81" s="281"/>
      <c r="AC81" s="281"/>
      <c r="AD81" s="281"/>
      <c r="AE81" s="281"/>
      <c r="AF81" s="281"/>
      <c r="AG81" s="13"/>
    </row>
    <row r="82" spans="2:33" s="11" customFormat="1" x14ac:dyDescent="0.3"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281"/>
      <c r="V82" s="281"/>
      <c r="W82" s="281"/>
      <c r="X82" s="281"/>
      <c r="Y82" s="281"/>
      <c r="Z82" s="281"/>
      <c r="AA82" s="281"/>
      <c r="AB82" s="281"/>
      <c r="AC82" s="281"/>
      <c r="AD82" s="281"/>
      <c r="AE82" s="281"/>
      <c r="AF82" s="281"/>
      <c r="AG82" s="13"/>
    </row>
    <row r="83" spans="2:33" s="11" customFormat="1" x14ac:dyDescent="0.3"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81"/>
      <c r="U83" s="281"/>
      <c r="V83" s="281"/>
      <c r="W83" s="281"/>
      <c r="X83" s="281"/>
      <c r="Y83" s="281"/>
      <c r="Z83" s="281"/>
      <c r="AA83" s="281"/>
      <c r="AB83" s="281"/>
      <c r="AC83" s="281"/>
      <c r="AD83" s="281"/>
      <c r="AE83" s="281"/>
      <c r="AF83" s="281"/>
      <c r="AG83" s="13"/>
    </row>
    <row r="84" spans="2:33" s="11" customFormat="1" x14ac:dyDescent="0.3">
      <c r="B84" s="281"/>
      <c r="C84" s="281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1"/>
      <c r="X84" s="281"/>
      <c r="Y84" s="281"/>
      <c r="Z84" s="281"/>
      <c r="AA84" s="281"/>
      <c r="AB84" s="281"/>
      <c r="AC84" s="281"/>
      <c r="AD84" s="281"/>
      <c r="AE84" s="281"/>
      <c r="AF84" s="281"/>
      <c r="AG84" s="13"/>
    </row>
    <row r="85" spans="2:33" s="11" customFormat="1" x14ac:dyDescent="0.3">
      <c r="B85" s="281"/>
      <c r="C85" s="281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1"/>
      <c r="P85" s="281"/>
      <c r="Q85" s="281"/>
      <c r="R85" s="281"/>
      <c r="S85" s="281"/>
      <c r="T85" s="281"/>
      <c r="U85" s="281"/>
      <c r="V85" s="281"/>
      <c r="W85" s="281"/>
      <c r="X85" s="281"/>
      <c r="Y85" s="281"/>
      <c r="Z85" s="281"/>
      <c r="AA85" s="281"/>
      <c r="AB85" s="281"/>
      <c r="AC85" s="281"/>
      <c r="AD85" s="281"/>
      <c r="AE85" s="281"/>
      <c r="AF85" s="281"/>
      <c r="AG85" s="13"/>
    </row>
    <row r="86" spans="2:33" s="11" customFormat="1" x14ac:dyDescent="0.3">
      <c r="B86" s="281"/>
      <c r="C86" s="281"/>
      <c r="D86" s="281"/>
      <c r="E86" s="281"/>
      <c r="F86" s="281"/>
      <c r="G86" s="281"/>
      <c r="H86" s="281"/>
      <c r="I86" s="281"/>
      <c r="J86" s="281"/>
      <c r="K86" s="281"/>
      <c r="L86" s="281"/>
      <c r="M86" s="281"/>
      <c r="N86" s="281"/>
      <c r="O86" s="281"/>
      <c r="P86" s="281"/>
      <c r="Q86" s="281"/>
      <c r="R86" s="281"/>
      <c r="S86" s="281"/>
      <c r="T86" s="281"/>
      <c r="U86" s="281"/>
      <c r="V86" s="281"/>
      <c r="W86" s="281"/>
      <c r="X86" s="281"/>
      <c r="Y86" s="281"/>
      <c r="Z86" s="281"/>
      <c r="AA86" s="281"/>
      <c r="AB86" s="281"/>
      <c r="AC86" s="281"/>
      <c r="AD86" s="281"/>
      <c r="AE86" s="281"/>
      <c r="AF86" s="281"/>
      <c r="AG86" s="13"/>
    </row>
    <row r="87" spans="2:33" s="11" customFormat="1" x14ac:dyDescent="0.3">
      <c r="B87" s="281"/>
      <c r="C87" s="281"/>
      <c r="D87" s="281"/>
      <c r="E87" s="281"/>
      <c r="F87" s="281"/>
      <c r="G87" s="281"/>
      <c r="H87" s="281"/>
      <c r="I87" s="281"/>
      <c r="J87" s="281"/>
      <c r="K87" s="281"/>
      <c r="L87" s="281"/>
      <c r="M87" s="281"/>
      <c r="N87" s="281"/>
      <c r="O87" s="281"/>
      <c r="P87" s="281"/>
      <c r="Q87" s="281"/>
      <c r="R87" s="281"/>
      <c r="S87" s="281"/>
      <c r="T87" s="281"/>
      <c r="U87" s="281"/>
      <c r="V87" s="281"/>
      <c r="W87" s="281"/>
      <c r="X87" s="281"/>
      <c r="Y87" s="281"/>
      <c r="Z87" s="281"/>
      <c r="AA87" s="281"/>
      <c r="AB87" s="281"/>
      <c r="AC87" s="281"/>
      <c r="AD87" s="281"/>
      <c r="AE87" s="281"/>
      <c r="AF87" s="281"/>
      <c r="AG87" s="13"/>
    </row>
    <row r="88" spans="2:33" s="11" customFormat="1" x14ac:dyDescent="0.3">
      <c r="B88" s="13"/>
      <c r="C88" s="13"/>
      <c r="D88" s="12"/>
      <c r="H88" s="12"/>
    </row>
    <row r="89" spans="2:33" s="11" customFormat="1" x14ac:dyDescent="0.3">
      <c r="B89" s="13"/>
      <c r="C89" s="13"/>
      <c r="D89" s="12"/>
      <c r="H89" s="12"/>
    </row>
    <row r="90" spans="2:33" s="11" customFormat="1" x14ac:dyDescent="0.3">
      <c r="B90" s="13"/>
      <c r="C90" s="13"/>
      <c r="D90" s="12"/>
      <c r="H90" s="12"/>
    </row>
    <row r="91" spans="2:33" s="11" customFormat="1" x14ac:dyDescent="0.3">
      <c r="B91" s="13"/>
      <c r="C91" s="13"/>
      <c r="D91" s="12"/>
      <c r="H91" s="12"/>
    </row>
    <row r="92" spans="2:33" s="11" customFormat="1" x14ac:dyDescent="0.3">
      <c r="B92" s="13"/>
      <c r="C92" s="13"/>
      <c r="D92" s="12"/>
      <c r="H92" s="12"/>
    </row>
    <row r="93" spans="2:33" s="11" customFormat="1" x14ac:dyDescent="0.3">
      <c r="B93" s="13"/>
      <c r="C93" s="13"/>
      <c r="D93" s="12"/>
      <c r="H93" s="12"/>
    </row>
    <row r="94" spans="2:33" s="11" customFormat="1" x14ac:dyDescent="0.3">
      <c r="B94" s="13"/>
      <c r="C94" s="13"/>
      <c r="D94" s="12"/>
      <c r="H94" s="12"/>
    </row>
    <row r="95" spans="2:33" s="11" customFormat="1" x14ac:dyDescent="0.3">
      <c r="B95" s="13"/>
      <c r="C95" s="13"/>
      <c r="D95" s="12"/>
      <c r="H95" s="12"/>
    </row>
    <row r="96" spans="2:33" s="11" customFormat="1" x14ac:dyDescent="0.3">
      <c r="B96" s="13"/>
      <c r="C96" s="13"/>
      <c r="D96" s="12"/>
      <c r="H96" s="12"/>
    </row>
    <row r="97" spans="2:8" s="11" customFormat="1" x14ac:dyDescent="0.3">
      <c r="B97" s="13"/>
      <c r="C97" s="13"/>
      <c r="D97" s="12"/>
      <c r="H97" s="12"/>
    </row>
    <row r="98" spans="2:8" s="11" customFormat="1" x14ac:dyDescent="0.3">
      <c r="B98" s="13"/>
      <c r="C98" s="13"/>
      <c r="D98" s="12"/>
      <c r="H98" s="12"/>
    </row>
    <row r="99" spans="2:8" s="11" customFormat="1" x14ac:dyDescent="0.3">
      <c r="B99" s="13"/>
      <c r="C99" s="13"/>
      <c r="D99" s="12"/>
      <c r="H99" s="12"/>
    </row>
    <row r="100" spans="2:8" s="11" customFormat="1" x14ac:dyDescent="0.3">
      <c r="B100" s="13"/>
      <c r="C100" s="13"/>
      <c r="D100" s="12"/>
      <c r="H100" s="12"/>
    </row>
    <row r="101" spans="2:8" s="11" customFormat="1" x14ac:dyDescent="0.3">
      <c r="B101" s="13"/>
      <c r="C101" s="13"/>
      <c r="D101" s="12"/>
      <c r="H101" s="12"/>
    </row>
    <row r="102" spans="2:8" s="11" customFormat="1" x14ac:dyDescent="0.3">
      <c r="B102" s="13"/>
      <c r="C102" s="13"/>
      <c r="D102" s="12"/>
      <c r="H102" s="12"/>
    </row>
    <row r="103" spans="2:8" s="11" customFormat="1" x14ac:dyDescent="0.3">
      <c r="B103" s="13"/>
      <c r="C103" s="13"/>
      <c r="D103" s="12"/>
      <c r="H103" s="12"/>
    </row>
    <row r="104" spans="2:8" s="11" customFormat="1" x14ac:dyDescent="0.3">
      <c r="B104" s="13"/>
      <c r="C104" s="13"/>
      <c r="D104" s="12"/>
      <c r="H104" s="12"/>
    </row>
    <row r="105" spans="2:8" s="11" customFormat="1" x14ac:dyDescent="0.3">
      <c r="B105" s="13"/>
      <c r="C105" s="13"/>
      <c r="D105" s="12"/>
      <c r="H105" s="12"/>
    </row>
    <row r="106" spans="2:8" s="11" customFormat="1" x14ac:dyDescent="0.3">
      <c r="B106" s="13"/>
      <c r="C106" s="13"/>
      <c r="D106" s="12"/>
      <c r="H106" s="12"/>
    </row>
    <row r="107" spans="2:8" s="11" customFormat="1" x14ac:dyDescent="0.3">
      <c r="B107" s="13"/>
      <c r="C107" s="13"/>
      <c r="D107" s="12"/>
      <c r="H107" s="12"/>
    </row>
    <row r="108" spans="2:8" s="11" customFormat="1" x14ac:dyDescent="0.3">
      <c r="B108" s="13"/>
      <c r="C108" s="13"/>
      <c r="D108" s="12"/>
      <c r="H108" s="12"/>
    </row>
    <row r="109" spans="2:8" s="11" customFormat="1" x14ac:dyDescent="0.3">
      <c r="B109" s="13"/>
      <c r="C109" s="13"/>
      <c r="D109" s="12"/>
      <c r="H109" s="12"/>
    </row>
    <row r="110" spans="2:8" s="11" customFormat="1" x14ac:dyDescent="0.3">
      <c r="B110" s="13"/>
      <c r="C110" s="13"/>
      <c r="D110" s="12"/>
      <c r="H110" s="12"/>
    </row>
    <row r="111" spans="2:8" s="11" customFormat="1" x14ac:dyDescent="0.3">
      <c r="B111" s="13"/>
      <c r="C111" s="13"/>
      <c r="D111" s="12"/>
      <c r="H111" s="12"/>
    </row>
    <row r="112" spans="2:8" s="11" customFormat="1" x14ac:dyDescent="0.3">
      <c r="B112" s="13"/>
      <c r="C112" s="13"/>
      <c r="D112" s="12"/>
      <c r="H112" s="12"/>
    </row>
    <row r="113" spans="2:8" s="11" customFormat="1" x14ac:dyDescent="0.3">
      <c r="B113" s="13"/>
      <c r="C113" s="13"/>
      <c r="D113" s="12"/>
      <c r="H113" s="12"/>
    </row>
    <row r="114" spans="2:8" s="11" customFormat="1" x14ac:dyDescent="0.3">
      <c r="B114" s="13"/>
      <c r="C114" s="13"/>
      <c r="D114" s="12"/>
      <c r="H114" s="12"/>
    </row>
    <row r="115" spans="2:8" s="11" customFormat="1" x14ac:dyDescent="0.3">
      <c r="B115" s="13"/>
      <c r="C115" s="13"/>
      <c r="D115" s="12"/>
      <c r="H115" s="12"/>
    </row>
    <row r="116" spans="2:8" s="11" customFormat="1" x14ac:dyDescent="0.3">
      <c r="B116" s="13"/>
      <c r="C116" s="13"/>
      <c r="D116" s="12"/>
      <c r="H116" s="12"/>
    </row>
    <row r="117" spans="2:8" s="11" customFormat="1" x14ac:dyDescent="0.3">
      <c r="B117" s="13"/>
      <c r="C117" s="13"/>
      <c r="D117" s="12"/>
      <c r="H117" s="12"/>
    </row>
    <row r="118" spans="2:8" s="11" customFormat="1" x14ac:dyDescent="0.3">
      <c r="B118" s="13"/>
      <c r="C118" s="13"/>
      <c r="D118" s="12"/>
      <c r="H118" s="12"/>
    </row>
    <row r="119" spans="2:8" s="11" customFormat="1" x14ac:dyDescent="0.3">
      <c r="B119" s="13"/>
      <c r="C119" s="13"/>
      <c r="D119" s="12"/>
      <c r="H119" s="12"/>
    </row>
    <row r="120" spans="2:8" s="11" customFormat="1" x14ac:dyDescent="0.3">
      <c r="B120" s="13"/>
      <c r="C120" s="13"/>
      <c r="D120" s="12"/>
      <c r="H120" s="12"/>
    </row>
    <row r="121" spans="2:8" s="11" customFormat="1" x14ac:dyDescent="0.3">
      <c r="B121" s="13"/>
      <c r="C121" s="13"/>
      <c r="D121" s="12"/>
      <c r="H121" s="12"/>
    </row>
    <row r="122" spans="2:8" s="11" customFormat="1" x14ac:dyDescent="0.3">
      <c r="B122" s="13"/>
      <c r="C122" s="13"/>
      <c r="D122" s="12"/>
      <c r="H122" s="12"/>
    </row>
    <row r="123" spans="2:8" s="11" customFormat="1" x14ac:dyDescent="0.3">
      <c r="B123" s="13"/>
      <c r="C123" s="13"/>
      <c r="D123" s="12"/>
      <c r="H123" s="12"/>
    </row>
    <row r="124" spans="2:8" s="11" customFormat="1" x14ac:dyDescent="0.3">
      <c r="B124" s="13"/>
      <c r="C124" s="13"/>
      <c r="D124" s="12"/>
      <c r="H124" s="12"/>
    </row>
    <row r="125" spans="2:8" s="11" customFormat="1" x14ac:dyDescent="0.3">
      <c r="B125" s="13"/>
      <c r="C125" s="13"/>
      <c r="D125" s="12"/>
      <c r="H125" s="12"/>
    </row>
    <row r="126" spans="2:8" s="11" customFormat="1" x14ac:dyDescent="0.3">
      <c r="B126" s="13"/>
      <c r="C126" s="13"/>
      <c r="D126" s="12"/>
      <c r="H126" s="12"/>
    </row>
    <row r="127" spans="2:8" s="11" customFormat="1" x14ac:dyDescent="0.3">
      <c r="B127" s="13"/>
      <c r="C127" s="13"/>
      <c r="D127" s="12"/>
      <c r="H127" s="12"/>
    </row>
    <row r="128" spans="2:8" s="11" customFormat="1" x14ac:dyDescent="0.3">
      <c r="B128" s="13"/>
      <c r="C128" s="13"/>
      <c r="D128" s="12"/>
      <c r="H128" s="12"/>
    </row>
    <row r="129" spans="2:8" s="11" customFormat="1" x14ac:dyDescent="0.3">
      <c r="B129" s="13"/>
      <c r="C129" s="13"/>
      <c r="D129" s="12"/>
      <c r="H129" s="12"/>
    </row>
    <row r="130" spans="2:8" s="11" customFormat="1" x14ac:dyDescent="0.3">
      <c r="B130" s="13"/>
      <c r="C130" s="13"/>
      <c r="D130" s="12"/>
      <c r="H130" s="12"/>
    </row>
    <row r="131" spans="2:8" s="11" customFormat="1" x14ac:dyDescent="0.3">
      <c r="B131" s="13"/>
      <c r="C131" s="13"/>
      <c r="D131" s="12"/>
      <c r="H131" s="12"/>
    </row>
    <row r="132" spans="2:8" s="11" customFormat="1" x14ac:dyDescent="0.3">
      <c r="B132" s="13"/>
      <c r="C132" s="13"/>
      <c r="D132" s="12"/>
      <c r="H132" s="12"/>
    </row>
    <row r="133" spans="2:8" s="11" customFormat="1" x14ac:dyDescent="0.3">
      <c r="B133" s="13"/>
      <c r="C133" s="13"/>
      <c r="D133" s="12"/>
      <c r="H133" s="12"/>
    </row>
    <row r="134" spans="2:8" s="11" customFormat="1" x14ac:dyDescent="0.3">
      <c r="B134" s="13"/>
      <c r="C134" s="13"/>
      <c r="D134" s="12"/>
      <c r="H134" s="12"/>
    </row>
    <row r="135" spans="2:8" s="11" customFormat="1" x14ac:dyDescent="0.3">
      <c r="B135" s="13"/>
      <c r="C135" s="13"/>
      <c r="D135" s="12"/>
      <c r="H135" s="12"/>
    </row>
    <row r="136" spans="2:8" s="11" customFormat="1" x14ac:dyDescent="0.3">
      <c r="B136" s="13"/>
      <c r="C136" s="13"/>
      <c r="D136" s="12"/>
      <c r="H136" s="12"/>
    </row>
    <row r="137" spans="2:8" s="11" customFormat="1" x14ac:dyDescent="0.3">
      <c r="B137" s="13"/>
      <c r="C137" s="13"/>
      <c r="D137" s="12"/>
      <c r="H137" s="12"/>
    </row>
    <row r="138" spans="2:8" s="11" customFormat="1" x14ac:dyDescent="0.3">
      <c r="B138" s="13"/>
      <c r="C138" s="13"/>
      <c r="D138" s="12"/>
      <c r="H138" s="12"/>
    </row>
    <row r="139" spans="2:8" s="11" customFormat="1" x14ac:dyDescent="0.3">
      <c r="B139" s="13"/>
      <c r="C139" s="13"/>
      <c r="D139" s="12"/>
      <c r="H139" s="12"/>
    </row>
    <row r="140" spans="2:8" s="11" customFormat="1" x14ac:dyDescent="0.3">
      <c r="B140" s="13"/>
      <c r="C140" s="13"/>
      <c r="D140" s="12"/>
      <c r="H140" s="12"/>
    </row>
    <row r="141" spans="2:8" s="11" customFormat="1" x14ac:dyDescent="0.3">
      <c r="B141" s="13"/>
      <c r="C141" s="13"/>
      <c r="D141" s="12"/>
      <c r="H141" s="12"/>
    </row>
    <row r="142" spans="2:8" s="11" customFormat="1" x14ac:dyDescent="0.3">
      <c r="B142" s="13"/>
      <c r="C142" s="13"/>
      <c r="D142" s="12"/>
      <c r="H142" s="12"/>
    </row>
    <row r="143" spans="2:8" s="11" customFormat="1" x14ac:dyDescent="0.3">
      <c r="B143" s="13"/>
      <c r="C143" s="13"/>
      <c r="D143" s="12"/>
      <c r="H143" s="12"/>
    </row>
    <row r="144" spans="2:8" s="11" customFormat="1" x14ac:dyDescent="0.3">
      <c r="B144" s="13"/>
      <c r="C144" s="13"/>
      <c r="D144" s="12"/>
      <c r="H144" s="12"/>
    </row>
    <row r="145" spans="2:8" s="11" customFormat="1" x14ac:dyDescent="0.3">
      <c r="B145" s="13"/>
      <c r="C145" s="13"/>
      <c r="D145" s="12"/>
      <c r="H145" s="12"/>
    </row>
    <row r="146" spans="2:8" s="11" customFormat="1" x14ac:dyDescent="0.3">
      <c r="B146" s="13"/>
      <c r="C146" s="13"/>
      <c r="D146" s="12"/>
      <c r="H146" s="12"/>
    </row>
    <row r="147" spans="2:8" s="11" customFormat="1" x14ac:dyDescent="0.3">
      <c r="B147" s="13"/>
      <c r="C147" s="13"/>
      <c r="D147" s="12"/>
      <c r="H147" s="12"/>
    </row>
    <row r="148" spans="2:8" s="11" customFormat="1" x14ac:dyDescent="0.3">
      <c r="B148" s="13"/>
      <c r="C148" s="13"/>
      <c r="D148" s="12"/>
      <c r="H148" s="12"/>
    </row>
    <row r="149" spans="2:8" s="11" customFormat="1" x14ac:dyDescent="0.3">
      <c r="B149" s="13"/>
      <c r="C149" s="13"/>
      <c r="D149" s="12"/>
      <c r="H149" s="12"/>
    </row>
    <row r="150" spans="2:8" s="11" customFormat="1" x14ac:dyDescent="0.3">
      <c r="B150" s="13"/>
      <c r="C150" s="13"/>
      <c r="D150" s="12"/>
      <c r="H150" s="12"/>
    </row>
    <row r="151" spans="2:8" s="11" customFormat="1" x14ac:dyDescent="0.3">
      <c r="B151" s="13"/>
      <c r="C151" s="13"/>
      <c r="D151" s="12"/>
      <c r="H151" s="12"/>
    </row>
    <row r="152" spans="2:8" s="11" customFormat="1" x14ac:dyDescent="0.3">
      <c r="B152" s="13"/>
      <c r="C152" s="13"/>
      <c r="D152" s="12"/>
      <c r="H152" s="12"/>
    </row>
    <row r="153" spans="2:8" s="11" customFormat="1" x14ac:dyDescent="0.3">
      <c r="B153" s="13"/>
      <c r="C153" s="13"/>
      <c r="D153" s="12"/>
      <c r="H153" s="12"/>
    </row>
    <row r="154" spans="2:8" s="11" customFormat="1" x14ac:dyDescent="0.3">
      <c r="B154" s="13"/>
      <c r="C154" s="13"/>
      <c r="D154" s="12"/>
      <c r="H154" s="12"/>
    </row>
    <row r="155" spans="2:8" s="11" customFormat="1" x14ac:dyDescent="0.3">
      <c r="B155" s="13"/>
      <c r="C155" s="13"/>
      <c r="D155" s="12"/>
      <c r="H155" s="12"/>
    </row>
    <row r="156" spans="2:8" s="11" customFormat="1" x14ac:dyDescent="0.3">
      <c r="B156" s="13"/>
      <c r="C156" s="13"/>
      <c r="D156" s="12"/>
      <c r="H156" s="12"/>
    </row>
    <row r="157" spans="2:8" s="11" customFormat="1" x14ac:dyDescent="0.3">
      <c r="B157" s="13"/>
      <c r="C157" s="13"/>
      <c r="D157" s="12"/>
      <c r="H157" s="12"/>
    </row>
    <row r="158" spans="2:8" s="11" customFormat="1" x14ac:dyDescent="0.3">
      <c r="B158" s="13"/>
      <c r="C158" s="13"/>
      <c r="D158" s="12"/>
      <c r="H158" s="12"/>
    </row>
    <row r="159" spans="2:8" s="11" customFormat="1" x14ac:dyDescent="0.3">
      <c r="B159" s="13"/>
      <c r="C159" s="13"/>
      <c r="D159" s="12"/>
      <c r="H159" s="12"/>
    </row>
    <row r="160" spans="2:8" s="11" customFormat="1" x14ac:dyDescent="0.3">
      <c r="B160" s="13"/>
      <c r="C160" s="13"/>
      <c r="D160" s="12"/>
      <c r="H160" s="12"/>
    </row>
    <row r="161" spans="2:8" s="11" customFormat="1" x14ac:dyDescent="0.3">
      <c r="B161" s="13"/>
      <c r="C161" s="13"/>
      <c r="D161" s="12"/>
      <c r="H161" s="12"/>
    </row>
    <row r="162" spans="2:8" s="11" customFormat="1" x14ac:dyDescent="0.3">
      <c r="B162" s="13"/>
      <c r="C162" s="13"/>
      <c r="D162" s="12"/>
      <c r="H162" s="12"/>
    </row>
    <row r="163" spans="2:8" s="11" customFormat="1" x14ac:dyDescent="0.3">
      <c r="B163" s="13"/>
      <c r="C163" s="13"/>
      <c r="D163" s="12"/>
      <c r="H163" s="12"/>
    </row>
    <row r="164" spans="2:8" s="11" customFormat="1" x14ac:dyDescent="0.3">
      <c r="B164" s="13"/>
      <c r="C164" s="13"/>
      <c r="D164" s="12"/>
      <c r="H164" s="12"/>
    </row>
    <row r="165" spans="2:8" s="11" customFormat="1" x14ac:dyDescent="0.3">
      <c r="B165" s="13"/>
      <c r="C165" s="13"/>
      <c r="D165" s="12"/>
      <c r="H165" s="12"/>
    </row>
    <row r="166" spans="2:8" s="11" customFormat="1" x14ac:dyDescent="0.3">
      <c r="B166" s="13"/>
      <c r="C166" s="13"/>
      <c r="D166" s="12"/>
      <c r="H166" s="12"/>
    </row>
    <row r="167" spans="2:8" s="11" customFormat="1" x14ac:dyDescent="0.3">
      <c r="B167" s="13"/>
      <c r="C167" s="13"/>
      <c r="D167" s="12"/>
      <c r="H167" s="12"/>
    </row>
    <row r="168" spans="2:8" s="11" customFormat="1" x14ac:dyDescent="0.3">
      <c r="B168" s="13"/>
      <c r="C168" s="13"/>
      <c r="D168" s="12"/>
      <c r="H168" s="12"/>
    </row>
    <row r="169" spans="2:8" s="11" customFormat="1" x14ac:dyDescent="0.3">
      <c r="B169" s="13"/>
      <c r="C169" s="13"/>
      <c r="D169" s="12"/>
      <c r="H169" s="12"/>
    </row>
    <row r="170" spans="2:8" s="11" customFormat="1" x14ac:dyDescent="0.3">
      <c r="B170" s="13"/>
      <c r="C170" s="13"/>
      <c r="D170" s="12"/>
      <c r="H170" s="12"/>
    </row>
    <row r="171" spans="2:8" s="11" customFormat="1" x14ac:dyDescent="0.3">
      <c r="B171" s="13"/>
      <c r="C171" s="13"/>
      <c r="D171" s="12"/>
      <c r="H171" s="12"/>
    </row>
    <row r="172" spans="2:8" s="11" customFormat="1" x14ac:dyDescent="0.3">
      <c r="B172" s="13"/>
      <c r="C172" s="13"/>
      <c r="D172" s="12"/>
      <c r="H172" s="12"/>
    </row>
    <row r="173" spans="2:8" s="11" customFormat="1" x14ac:dyDescent="0.3">
      <c r="B173" s="13"/>
      <c r="C173" s="13"/>
      <c r="D173" s="12"/>
      <c r="H173" s="12"/>
    </row>
    <row r="174" spans="2:8" s="11" customFormat="1" x14ac:dyDescent="0.3">
      <c r="B174" s="13"/>
      <c r="C174" s="13"/>
      <c r="D174" s="12"/>
      <c r="H174" s="12"/>
    </row>
    <row r="175" spans="2:8" s="11" customFormat="1" x14ac:dyDescent="0.3">
      <c r="B175" s="13"/>
      <c r="C175" s="13"/>
      <c r="D175" s="12"/>
      <c r="H175" s="12"/>
    </row>
    <row r="176" spans="2:8" s="11" customFormat="1" x14ac:dyDescent="0.3">
      <c r="B176" s="13"/>
      <c r="C176" s="13"/>
      <c r="D176" s="12"/>
      <c r="H176" s="12"/>
    </row>
    <row r="177" spans="2:8" s="11" customFormat="1" x14ac:dyDescent="0.3">
      <c r="B177" s="13"/>
      <c r="C177" s="13"/>
      <c r="D177" s="12"/>
      <c r="H177" s="12"/>
    </row>
    <row r="178" spans="2:8" s="11" customFormat="1" x14ac:dyDescent="0.3">
      <c r="B178" s="13"/>
      <c r="C178" s="13"/>
      <c r="D178" s="12"/>
      <c r="H178" s="12"/>
    </row>
    <row r="179" spans="2:8" s="11" customFormat="1" x14ac:dyDescent="0.3">
      <c r="B179" s="13"/>
      <c r="C179" s="13"/>
      <c r="D179" s="12"/>
      <c r="H179" s="12"/>
    </row>
    <row r="180" spans="2:8" s="11" customFormat="1" x14ac:dyDescent="0.3">
      <c r="B180" s="13"/>
      <c r="C180" s="13"/>
      <c r="D180" s="12"/>
      <c r="H180" s="12"/>
    </row>
    <row r="181" spans="2:8" s="11" customFormat="1" x14ac:dyDescent="0.3">
      <c r="B181" s="13"/>
      <c r="C181" s="13"/>
      <c r="D181" s="12"/>
      <c r="H181" s="12"/>
    </row>
    <row r="182" spans="2:8" s="11" customFormat="1" x14ac:dyDescent="0.3">
      <c r="B182" s="13"/>
      <c r="C182" s="13"/>
      <c r="D182" s="12"/>
      <c r="H182" s="12"/>
    </row>
    <row r="183" spans="2:8" s="11" customFormat="1" x14ac:dyDescent="0.3">
      <c r="B183" s="13"/>
      <c r="C183" s="13"/>
      <c r="D183" s="12"/>
      <c r="H183" s="12"/>
    </row>
    <row r="184" spans="2:8" s="11" customFormat="1" x14ac:dyDescent="0.3">
      <c r="B184" s="13"/>
      <c r="C184" s="13"/>
      <c r="D184" s="12"/>
      <c r="H184" s="12"/>
    </row>
    <row r="185" spans="2:8" s="11" customFormat="1" x14ac:dyDescent="0.3">
      <c r="B185" s="13"/>
      <c r="C185" s="13"/>
      <c r="D185" s="12"/>
      <c r="H185" s="12"/>
    </row>
    <row r="186" spans="2:8" s="11" customFormat="1" x14ac:dyDescent="0.3">
      <c r="B186" s="13"/>
      <c r="C186" s="13"/>
      <c r="D186" s="12"/>
      <c r="H186" s="12"/>
    </row>
    <row r="187" spans="2:8" s="11" customFormat="1" x14ac:dyDescent="0.3">
      <c r="B187" s="13"/>
      <c r="C187" s="13"/>
      <c r="D187" s="12"/>
      <c r="H187" s="12"/>
    </row>
    <row r="188" spans="2:8" s="11" customFormat="1" x14ac:dyDescent="0.3">
      <c r="B188" s="13"/>
      <c r="C188" s="13"/>
      <c r="D188" s="12"/>
      <c r="H188" s="12"/>
    </row>
    <row r="189" spans="2:8" s="11" customFormat="1" x14ac:dyDescent="0.3">
      <c r="B189" s="13"/>
      <c r="C189" s="13"/>
      <c r="D189" s="12"/>
      <c r="H189" s="12"/>
    </row>
    <row r="190" spans="2:8" s="11" customFormat="1" x14ac:dyDescent="0.3">
      <c r="B190" s="13"/>
      <c r="C190" s="13"/>
      <c r="D190" s="12"/>
      <c r="H190" s="12"/>
    </row>
    <row r="191" spans="2:8" s="11" customFormat="1" x14ac:dyDescent="0.3">
      <c r="B191" s="13"/>
      <c r="C191" s="13"/>
      <c r="D191" s="12"/>
      <c r="H191" s="12"/>
    </row>
    <row r="192" spans="2:8" s="11" customFormat="1" x14ac:dyDescent="0.3">
      <c r="B192" s="13"/>
      <c r="C192" s="13"/>
      <c r="D192" s="12"/>
      <c r="H192" s="12"/>
    </row>
    <row r="193" spans="2:8" s="11" customFormat="1" x14ac:dyDescent="0.3">
      <c r="B193" s="13"/>
      <c r="C193" s="13"/>
      <c r="D193" s="12"/>
      <c r="H193" s="12"/>
    </row>
    <row r="194" spans="2:8" s="11" customFormat="1" x14ac:dyDescent="0.3">
      <c r="B194" s="13"/>
      <c r="C194" s="13"/>
      <c r="D194" s="12"/>
      <c r="H194" s="12"/>
    </row>
    <row r="195" spans="2:8" s="11" customFormat="1" x14ac:dyDescent="0.3">
      <c r="B195" s="13"/>
      <c r="C195" s="13"/>
      <c r="D195" s="12"/>
      <c r="H195" s="12"/>
    </row>
    <row r="196" spans="2:8" s="11" customFormat="1" x14ac:dyDescent="0.3">
      <c r="B196" s="13"/>
      <c r="C196" s="13"/>
      <c r="D196" s="12"/>
      <c r="H196" s="12"/>
    </row>
    <row r="197" spans="2:8" s="11" customFormat="1" x14ac:dyDescent="0.3">
      <c r="B197" s="13"/>
      <c r="C197" s="13"/>
      <c r="D197" s="12"/>
      <c r="H197" s="12"/>
    </row>
    <row r="198" spans="2:8" s="11" customFormat="1" x14ac:dyDescent="0.3">
      <c r="B198" s="13"/>
      <c r="C198" s="13"/>
      <c r="D198" s="12"/>
      <c r="H198" s="12"/>
    </row>
    <row r="199" spans="2:8" s="11" customFormat="1" x14ac:dyDescent="0.3">
      <c r="B199" s="13"/>
      <c r="C199" s="13"/>
      <c r="D199" s="12"/>
      <c r="H199" s="12"/>
    </row>
    <row r="200" spans="2:8" s="11" customFormat="1" x14ac:dyDescent="0.3">
      <c r="B200" s="13"/>
      <c r="C200" s="13"/>
      <c r="D200" s="12"/>
      <c r="H200" s="12"/>
    </row>
    <row r="201" spans="2:8" s="11" customFormat="1" x14ac:dyDescent="0.3">
      <c r="B201" s="13"/>
      <c r="C201" s="13"/>
      <c r="D201" s="12"/>
      <c r="H201" s="12"/>
    </row>
    <row r="202" spans="2:8" s="11" customFormat="1" x14ac:dyDescent="0.3">
      <c r="B202" s="13"/>
      <c r="C202" s="13"/>
      <c r="D202" s="12"/>
      <c r="H202" s="12"/>
    </row>
    <row r="203" spans="2:8" s="11" customFormat="1" x14ac:dyDescent="0.3">
      <c r="B203" s="13"/>
      <c r="C203" s="13"/>
      <c r="D203" s="12"/>
      <c r="H203" s="12"/>
    </row>
    <row r="204" spans="2:8" s="11" customFormat="1" x14ac:dyDescent="0.3">
      <c r="B204" s="13"/>
      <c r="C204" s="13"/>
      <c r="D204" s="12"/>
      <c r="H204" s="12"/>
    </row>
    <row r="205" spans="2:8" s="11" customFormat="1" x14ac:dyDescent="0.3">
      <c r="B205" s="13"/>
      <c r="C205" s="13"/>
      <c r="D205" s="12"/>
      <c r="H205" s="12"/>
    </row>
    <row r="206" spans="2:8" s="11" customFormat="1" x14ac:dyDescent="0.3">
      <c r="B206" s="13"/>
      <c r="C206" s="13"/>
      <c r="D206" s="12"/>
      <c r="H206" s="12"/>
    </row>
    <row r="207" spans="2:8" s="11" customFormat="1" x14ac:dyDescent="0.3">
      <c r="B207" s="13"/>
      <c r="C207" s="13"/>
      <c r="D207" s="12"/>
      <c r="H207" s="12"/>
    </row>
    <row r="208" spans="2:8" s="11" customFormat="1" x14ac:dyDescent="0.3">
      <c r="B208" s="13"/>
      <c r="C208" s="13"/>
      <c r="D208" s="12"/>
      <c r="H208" s="12"/>
    </row>
    <row r="209" spans="2:8" s="11" customFormat="1" x14ac:dyDescent="0.3">
      <c r="B209" s="13"/>
      <c r="C209" s="13"/>
      <c r="D209" s="12"/>
      <c r="H209" s="12"/>
    </row>
    <row r="210" spans="2:8" s="11" customFormat="1" x14ac:dyDescent="0.3">
      <c r="B210" s="13"/>
      <c r="C210" s="13"/>
      <c r="D210" s="12"/>
      <c r="H210" s="12"/>
    </row>
    <row r="211" spans="2:8" s="11" customFormat="1" x14ac:dyDescent="0.3">
      <c r="B211" s="13"/>
      <c r="C211" s="13"/>
      <c r="D211" s="12"/>
      <c r="H211" s="12"/>
    </row>
    <row r="212" spans="2:8" s="11" customFormat="1" x14ac:dyDescent="0.3">
      <c r="B212" s="13"/>
      <c r="C212" s="13"/>
      <c r="D212" s="12"/>
      <c r="H212" s="12"/>
    </row>
    <row r="213" spans="2:8" s="11" customFormat="1" x14ac:dyDescent="0.3">
      <c r="B213" s="13"/>
      <c r="C213" s="13"/>
      <c r="D213" s="12"/>
      <c r="H213" s="12"/>
    </row>
    <row r="214" spans="2:8" s="11" customFormat="1" x14ac:dyDescent="0.3">
      <c r="B214" s="13"/>
      <c r="C214" s="13"/>
      <c r="D214" s="12"/>
      <c r="H214" s="12"/>
    </row>
    <row r="215" spans="2:8" s="11" customFormat="1" x14ac:dyDescent="0.3">
      <c r="B215" s="13"/>
      <c r="C215" s="13"/>
      <c r="D215" s="12"/>
      <c r="H215" s="12"/>
    </row>
    <row r="216" spans="2:8" s="11" customFormat="1" x14ac:dyDescent="0.3">
      <c r="B216" s="13"/>
      <c r="C216" s="13"/>
      <c r="D216" s="12"/>
      <c r="H216" s="12"/>
    </row>
    <row r="217" spans="2:8" s="11" customFormat="1" x14ac:dyDescent="0.3">
      <c r="B217" s="13"/>
      <c r="C217" s="13"/>
      <c r="D217" s="12"/>
      <c r="H217" s="12"/>
    </row>
    <row r="218" spans="2:8" s="11" customFormat="1" x14ac:dyDescent="0.3">
      <c r="B218" s="13"/>
      <c r="C218" s="13"/>
      <c r="D218" s="12"/>
      <c r="H218" s="12"/>
    </row>
    <row r="219" spans="2:8" s="11" customFormat="1" x14ac:dyDescent="0.3">
      <c r="B219" s="13"/>
      <c r="C219" s="13"/>
      <c r="D219" s="12"/>
      <c r="H219" s="12"/>
    </row>
    <row r="220" spans="2:8" s="11" customFormat="1" x14ac:dyDescent="0.3">
      <c r="B220" s="13"/>
      <c r="C220" s="13"/>
      <c r="D220" s="12"/>
      <c r="H220" s="12"/>
    </row>
    <row r="221" spans="2:8" s="11" customFormat="1" x14ac:dyDescent="0.3">
      <c r="B221" s="13"/>
      <c r="C221" s="13"/>
      <c r="D221" s="12"/>
      <c r="H221" s="12"/>
    </row>
    <row r="222" spans="2:8" s="11" customFormat="1" x14ac:dyDescent="0.3">
      <c r="B222" s="13"/>
      <c r="C222" s="13"/>
      <c r="D222" s="12"/>
      <c r="H222" s="12"/>
    </row>
    <row r="223" spans="2:8" s="11" customFormat="1" x14ac:dyDescent="0.3">
      <c r="B223" s="13"/>
      <c r="C223" s="13"/>
      <c r="D223" s="12"/>
      <c r="H223" s="12"/>
    </row>
    <row r="224" spans="2:8" s="11" customFormat="1" x14ac:dyDescent="0.3">
      <c r="B224" s="13"/>
      <c r="C224" s="13"/>
      <c r="D224" s="12"/>
      <c r="H224" s="12"/>
    </row>
    <row r="225" spans="2:8" s="11" customFormat="1" x14ac:dyDescent="0.3">
      <c r="B225" s="13"/>
      <c r="C225" s="13"/>
      <c r="D225" s="12"/>
      <c r="H225" s="12"/>
    </row>
    <row r="226" spans="2:8" s="11" customFormat="1" x14ac:dyDescent="0.3">
      <c r="B226" s="13"/>
      <c r="C226" s="13"/>
      <c r="D226" s="12"/>
      <c r="H226" s="12"/>
    </row>
    <row r="227" spans="2:8" s="11" customFormat="1" x14ac:dyDescent="0.3">
      <c r="B227" s="13"/>
      <c r="C227" s="13"/>
      <c r="D227" s="12"/>
      <c r="H227" s="12"/>
    </row>
    <row r="228" spans="2:8" s="11" customFormat="1" x14ac:dyDescent="0.3">
      <c r="B228" s="13"/>
      <c r="C228" s="13"/>
      <c r="D228" s="12"/>
      <c r="H228" s="12"/>
    </row>
    <row r="229" spans="2:8" s="11" customFormat="1" x14ac:dyDescent="0.3">
      <c r="B229" s="13"/>
      <c r="C229" s="13"/>
      <c r="D229" s="12"/>
      <c r="H229" s="12"/>
    </row>
    <row r="230" spans="2:8" s="11" customFormat="1" x14ac:dyDescent="0.3">
      <c r="B230" s="13"/>
      <c r="C230" s="13"/>
      <c r="D230" s="12"/>
      <c r="H230" s="12"/>
    </row>
    <row r="231" spans="2:8" s="11" customFormat="1" x14ac:dyDescent="0.3">
      <c r="B231" s="13"/>
      <c r="C231" s="13"/>
      <c r="D231" s="12"/>
      <c r="H231" s="12"/>
    </row>
    <row r="232" spans="2:8" s="11" customFormat="1" x14ac:dyDescent="0.3">
      <c r="B232" s="13"/>
      <c r="C232" s="13"/>
      <c r="D232" s="12"/>
      <c r="H232" s="12"/>
    </row>
    <row r="233" spans="2:8" s="11" customFormat="1" x14ac:dyDescent="0.3">
      <c r="B233" s="13"/>
      <c r="C233" s="13"/>
      <c r="D233" s="12"/>
      <c r="H233" s="12"/>
    </row>
    <row r="234" spans="2:8" s="11" customFormat="1" x14ac:dyDescent="0.3">
      <c r="B234" s="13"/>
      <c r="C234" s="13"/>
      <c r="D234" s="12"/>
      <c r="H234" s="12"/>
    </row>
    <row r="235" spans="2:8" s="11" customFormat="1" x14ac:dyDescent="0.3">
      <c r="B235" s="13"/>
      <c r="C235" s="13"/>
      <c r="D235" s="12"/>
      <c r="H235" s="12"/>
    </row>
    <row r="236" spans="2:8" s="11" customFormat="1" x14ac:dyDescent="0.3">
      <c r="B236" s="13"/>
      <c r="C236" s="13"/>
      <c r="D236" s="12"/>
      <c r="H236" s="12"/>
    </row>
    <row r="237" spans="2:8" s="11" customFormat="1" x14ac:dyDescent="0.3">
      <c r="B237" s="13"/>
      <c r="C237" s="13"/>
      <c r="D237" s="12"/>
      <c r="H237" s="12"/>
    </row>
    <row r="238" spans="2:8" s="11" customFormat="1" x14ac:dyDescent="0.3">
      <c r="B238" s="13"/>
      <c r="C238" s="13"/>
      <c r="D238" s="12"/>
      <c r="H238" s="12"/>
    </row>
    <row r="239" spans="2:8" s="11" customFormat="1" x14ac:dyDescent="0.3">
      <c r="B239" s="13"/>
      <c r="C239" s="13"/>
      <c r="D239" s="12"/>
      <c r="H239" s="12"/>
    </row>
    <row r="240" spans="2:8" s="11" customFormat="1" x14ac:dyDescent="0.3">
      <c r="B240" s="13"/>
      <c r="C240" s="13"/>
      <c r="D240" s="12"/>
      <c r="H240" s="12"/>
    </row>
    <row r="241" spans="2:8" s="11" customFormat="1" x14ac:dyDescent="0.3">
      <c r="B241" s="13"/>
      <c r="C241" s="13"/>
      <c r="D241" s="12"/>
      <c r="H241" s="12"/>
    </row>
    <row r="242" spans="2:8" s="11" customFormat="1" x14ac:dyDescent="0.3">
      <c r="B242" s="13"/>
      <c r="C242" s="13"/>
      <c r="D242" s="12"/>
      <c r="H242" s="12"/>
    </row>
    <row r="243" spans="2:8" s="11" customFormat="1" x14ac:dyDescent="0.3">
      <c r="B243" s="13"/>
      <c r="C243" s="13"/>
      <c r="D243" s="12"/>
      <c r="H243" s="12"/>
    </row>
    <row r="244" spans="2:8" s="11" customFormat="1" x14ac:dyDescent="0.3">
      <c r="B244" s="13"/>
      <c r="C244" s="13"/>
      <c r="D244" s="12"/>
      <c r="H244" s="12"/>
    </row>
    <row r="245" spans="2:8" s="11" customFormat="1" x14ac:dyDescent="0.3">
      <c r="B245" s="13"/>
      <c r="C245" s="13"/>
      <c r="D245" s="12"/>
      <c r="H245" s="12"/>
    </row>
    <row r="246" spans="2:8" s="11" customFormat="1" x14ac:dyDescent="0.3">
      <c r="B246" s="13"/>
      <c r="C246" s="13"/>
      <c r="D246" s="12"/>
      <c r="H246" s="12"/>
    </row>
    <row r="247" spans="2:8" s="11" customFormat="1" x14ac:dyDescent="0.3">
      <c r="B247" s="13"/>
      <c r="C247" s="13"/>
      <c r="D247" s="12"/>
      <c r="H247" s="12"/>
    </row>
    <row r="248" spans="2:8" s="11" customFormat="1" x14ac:dyDescent="0.3">
      <c r="B248" s="13"/>
      <c r="C248" s="13"/>
      <c r="D248" s="12"/>
      <c r="H248" s="12"/>
    </row>
    <row r="249" spans="2:8" s="11" customFormat="1" x14ac:dyDescent="0.3">
      <c r="B249" s="13"/>
      <c r="C249" s="13"/>
      <c r="D249" s="12"/>
      <c r="H249" s="12"/>
    </row>
    <row r="250" spans="2:8" s="11" customFormat="1" x14ac:dyDescent="0.3">
      <c r="B250" s="13"/>
      <c r="C250" s="13"/>
      <c r="D250" s="12"/>
      <c r="H250" s="12"/>
    </row>
    <row r="251" spans="2:8" s="11" customFormat="1" x14ac:dyDescent="0.3">
      <c r="B251" s="13"/>
      <c r="C251" s="13"/>
      <c r="D251" s="12"/>
      <c r="H251" s="12"/>
    </row>
    <row r="252" spans="2:8" s="11" customFormat="1" x14ac:dyDescent="0.3">
      <c r="B252" s="13"/>
      <c r="C252" s="13"/>
      <c r="D252" s="12"/>
      <c r="H252" s="12"/>
    </row>
    <row r="253" spans="2:8" s="11" customFormat="1" x14ac:dyDescent="0.3">
      <c r="B253" s="13"/>
      <c r="C253" s="13"/>
      <c r="D253" s="12"/>
      <c r="H253" s="12"/>
    </row>
    <row r="254" spans="2:8" s="11" customFormat="1" x14ac:dyDescent="0.3">
      <c r="B254" s="13"/>
      <c r="C254" s="13"/>
      <c r="D254" s="12"/>
      <c r="H254" s="12"/>
    </row>
    <row r="255" spans="2:8" s="11" customFormat="1" x14ac:dyDescent="0.3">
      <c r="B255" s="13"/>
      <c r="C255" s="13"/>
      <c r="D255" s="12"/>
      <c r="H255" s="12"/>
    </row>
    <row r="256" spans="2:8" s="11" customFormat="1" x14ac:dyDescent="0.3">
      <c r="B256" s="13"/>
      <c r="C256" s="13"/>
      <c r="D256" s="12"/>
      <c r="H256" s="12"/>
    </row>
    <row r="257" spans="2:8" s="11" customFormat="1" x14ac:dyDescent="0.3">
      <c r="B257" s="13"/>
      <c r="C257" s="13"/>
      <c r="D257" s="12"/>
      <c r="H257" s="12"/>
    </row>
  </sheetData>
  <sheetProtection algorithmName="SHA-512" hashValue="s2aZfXz0anZdSlbtG8Eco8C1fFjYUXcxBbPUW6ezPRwXsniGAqUY3ujp3ftfyLR/QnZrLv+ouzDXeiyuruw3GQ==" saltValue="/t35zA8ZJ8I80cp0NpZ/r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5:CA49">
    <sortCondition descending="1" ref="D5:D49"/>
  </sortState>
  <mergeCells count="74">
    <mergeCell ref="CZ2:DC3"/>
    <mergeCell ref="DD2:DG3"/>
    <mergeCell ref="BY2:CA3"/>
    <mergeCell ref="AZ2:BB3"/>
    <mergeCell ref="BC2:BE3"/>
    <mergeCell ref="BF2:BH3"/>
    <mergeCell ref="BI2:BK3"/>
    <mergeCell ref="BL2:BN3"/>
    <mergeCell ref="BO2:BR3"/>
    <mergeCell ref="BS2:BU3"/>
    <mergeCell ref="BV2:BX3"/>
    <mergeCell ref="CJ2:CM3"/>
    <mergeCell ref="CN2:CQ3"/>
    <mergeCell ref="CR2:CU3"/>
    <mergeCell ref="CB2:CE3"/>
    <mergeCell ref="B55:AF55"/>
    <mergeCell ref="B51:AF51"/>
    <mergeCell ref="B52:AF52"/>
    <mergeCell ref="B53:AF53"/>
    <mergeCell ref="AK2:AN3"/>
    <mergeCell ref="B61:AF61"/>
    <mergeCell ref="U2:X3"/>
    <mergeCell ref="Y2:AB3"/>
    <mergeCell ref="B67:AF67"/>
    <mergeCell ref="B62:AF62"/>
    <mergeCell ref="B64:AF64"/>
    <mergeCell ref="B65:AF65"/>
    <mergeCell ref="AC2:AF3"/>
    <mergeCell ref="B60:AF60"/>
    <mergeCell ref="B59:AF59"/>
    <mergeCell ref="B57:AF57"/>
    <mergeCell ref="B58:AF58"/>
    <mergeCell ref="B56:AF56"/>
    <mergeCell ref="B54:AF54"/>
    <mergeCell ref="Q2:T3"/>
    <mergeCell ref="A2:D3"/>
    <mergeCell ref="B63:AF63"/>
    <mergeCell ref="B87:AF87"/>
    <mergeCell ref="B82:AF82"/>
    <mergeCell ref="B83:AF83"/>
    <mergeCell ref="B84:AF84"/>
    <mergeCell ref="B85:AF85"/>
    <mergeCell ref="B86:AF86"/>
    <mergeCell ref="B66:AF66"/>
    <mergeCell ref="B68:AF68"/>
    <mergeCell ref="B69:AF69"/>
    <mergeCell ref="B70:AF70"/>
    <mergeCell ref="B71:AF71"/>
    <mergeCell ref="B72:AF72"/>
    <mergeCell ref="B78:AF78"/>
    <mergeCell ref="B79:AF79"/>
    <mergeCell ref="B80:AF80"/>
    <mergeCell ref="B81:AF81"/>
    <mergeCell ref="B73:AF73"/>
    <mergeCell ref="B74:AF74"/>
    <mergeCell ref="B75:AF75"/>
    <mergeCell ref="B76:AF76"/>
    <mergeCell ref="B77:AF77"/>
    <mergeCell ref="DX2:EA3"/>
    <mergeCell ref="EB2:EE3"/>
    <mergeCell ref="A1:EE1"/>
    <mergeCell ref="DH2:DK3"/>
    <mergeCell ref="DL2:DO3"/>
    <mergeCell ref="DP2:DS3"/>
    <mergeCell ref="DT2:DW3"/>
    <mergeCell ref="CV2:CY3"/>
    <mergeCell ref="CF2:CI3"/>
    <mergeCell ref="AS2:AV3"/>
    <mergeCell ref="AG2:AJ3"/>
    <mergeCell ref="AO2:AR3"/>
    <mergeCell ref="E2:H3"/>
    <mergeCell ref="I2:L3"/>
    <mergeCell ref="M2:P3"/>
    <mergeCell ref="AW2:AY3"/>
  </mergeCells>
  <phoneticPr fontId="19" type="noConversion"/>
  <pageMargins left="0.25" right="0.25" top="0.75" bottom="0.75" header="0.3" footer="0.3"/>
  <pageSetup paperSize="9" orientation="landscape" r:id="rId1"/>
  <ignoredErrors>
    <ignoredError sqref="D13 D23 BR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76"/>
  <sheetViews>
    <sheetView workbookViewId="0">
      <pane xSplit="4" ySplit="3" topLeftCell="E9" activePane="bottomRight" state="frozen"/>
      <selection pane="topRight" activeCell="E1" sqref="E1"/>
      <selection pane="bottomLeft" activeCell="A3" sqref="A3"/>
      <selection pane="bottomRight" activeCell="A33" sqref="A33"/>
    </sheetView>
  </sheetViews>
  <sheetFormatPr defaultColWidth="11" defaultRowHeight="15.6" x14ac:dyDescent="0.3"/>
  <cols>
    <col min="1" max="1" width="3.69921875" customWidth="1"/>
    <col min="2" max="2" width="15.09765625" customWidth="1"/>
    <col min="3" max="3" width="5.69921875" customWidth="1"/>
    <col min="4" max="4" width="5.09765625" customWidth="1"/>
    <col min="5" max="5" width="4.09765625" customWidth="1"/>
    <col min="6" max="6" width="3.59765625" customWidth="1"/>
    <col min="7" max="7" width="3.8984375" customWidth="1"/>
    <col min="8" max="9" width="3.69921875" customWidth="1"/>
    <col min="10" max="10" width="3.8984375" customWidth="1"/>
    <col min="11" max="11" width="3.59765625" customWidth="1"/>
    <col min="12" max="12" width="4" bestFit="1" customWidth="1"/>
    <col min="13" max="13" width="4.09765625" bestFit="1" customWidth="1"/>
    <col min="14" max="14" width="3" bestFit="1" customWidth="1"/>
    <col min="15" max="15" width="3.59765625" bestFit="1" customWidth="1"/>
    <col min="16" max="16" width="4" bestFit="1" customWidth="1"/>
    <col min="17" max="17" width="4.09765625" bestFit="1" customWidth="1"/>
    <col min="18" max="18" width="3.09765625" bestFit="1" customWidth="1"/>
    <col min="19" max="19" width="3.59765625" bestFit="1" customWidth="1"/>
    <col min="20" max="20" width="4" bestFit="1" customWidth="1"/>
    <col min="21" max="21" width="4.09765625" bestFit="1" customWidth="1"/>
    <col min="22" max="22" width="3.5" customWidth="1"/>
    <col min="23" max="23" width="3.59765625" bestFit="1" customWidth="1"/>
    <col min="24" max="24" width="4" bestFit="1" customWidth="1"/>
    <col min="25" max="25" width="4.09765625" bestFit="1" customWidth="1"/>
    <col min="26" max="26" width="3" bestFit="1" customWidth="1"/>
    <col min="27" max="27" width="3.59765625" bestFit="1" customWidth="1"/>
    <col min="28" max="28" width="4" bestFit="1" customWidth="1"/>
    <col min="29" max="29" width="4.09765625" bestFit="1" customWidth="1"/>
    <col min="30" max="30" width="3" bestFit="1" customWidth="1"/>
    <col min="31" max="31" width="3.59765625" bestFit="1" customWidth="1"/>
    <col min="32" max="32" width="4" bestFit="1" customWidth="1"/>
    <col min="33" max="33" width="4.09765625" bestFit="1" customWidth="1"/>
    <col min="34" max="34" width="3" bestFit="1" customWidth="1"/>
    <col min="35" max="35" width="4.3984375" bestFit="1" customWidth="1"/>
    <col min="36" max="36" width="4" bestFit="1" customWidth="1"/>
    <col min="37" max="37" width="4.09765625" bestFit="1" customWidth="1"/>
    <col min="38" max="38" width="3" bestFit="1" customWidth="1"/>
    <col min="39" max="39" width="3.59765625" bestFit="1" customWidth="1"/>
    <col min="40" max="40" width="4" bestFit="1" customWidth="1"/>
    <col min="41" max="42" width="3.59765625" customWidth="1"/>
    <col min="43" max="43" width="3.8984375" customWidth="1"/>
    <col min="44" max="44" width="4" customWidth="1"/>
    <col min="45" max="45" width="4.09765625" bestFit="1" customWidth="1"/>
    <col min="46" max="46" width="3" bestFit="1" customWidth="1"/>
    <col min="47" max="47" width="3.59765625" bestFit="1" customWidth="1"/>
    <col min="48" max="48" width="4" bestFit="1" customWidth="1"/>
    <col min="49" max="49" width="3.19921875" customWidth="1"/>
    <col min="50" max="50" width="3.3984375" customWidth="1"/>
    <col min="51" max="51" width="3.8984375" customWidth="1"/>
    <col min="52" max="52" width="4.09765625" customWidth="1"/>
    <col min="53" max="53" width="3.69921875" customWidth="1"/>
    <col min="54" max="54" width="3.59765625" customWidth="1"/>
    <col min="55" max="55" width="4.19921875" customWidth="1"/>
    <col min="56" max="56" width="3.69921875" customWidth="1"/>
  </cols>
  <sheetData>
    <row r="1" spans="1:74" ht="16.2" thickBot="1" x14ac:dyDescent="0.35">
      <c r="A1" s="321" t="s">
        <v>250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</row>
    <row r="2" spans="1:74" s="5" customFormat="1" ht="14.1" customHeight="1" x14ac:dyDescent="0.3">
      <c r="A2" s="298" t="s">
        <v>177</v>
      </c>
      <c r="B2" s="298"/>
      <c r="C2" s="298"/>
      <c r="D2" s="299"/>
      <c r="E2" s="326" t="s">
        <v>136</v>
      </c>
      <c r="F2" s="327"/>
      <c r="G2" s="327"/>
      <c r="H2" s="328"/>
      <c r="I2" s="322" t="s">
        <v>137</v>
      </c>
      <c r="J2" s="323"/>
      <c r="K2" s="323"/>
      <c r="L2" s="324"/>
      <c r="M2" s="322" t="s">
        <v>138</v>
      </c>
      <c r="N2" s="323"/>
      <c r="O2" s="323"/>
      <c r="P2" s="324"/>
      <c r="Q2" s="322" t="s">
        <v>139</v>
      </c>
      <c r="R2" s="323"/>
      <c r="S2" s="323"/>
      <c r="T2" s="324"/>
      <c r="U2" s="322" t="s">
        <v>140</v>
      </c>
      <c r="V2" s="323"/>
      <c r="W2" s="323"/>
      <c r="X2" s="324"/>
      <c r="Y2" s="326" t="s">
        <v>141</v>
      </c>
      <c r="Z2" s="327"/>
      <c r="AA2" s="327"/>
      <c r="AB2" s="328"/>
      <c r="AC2" s="326" t="s">
        <v>142</v>
      </c>
      <c r="AD2" s="327"/>
      <c r="AE2" s="327"/>
      <c r="AF2" s="328"/>
      <c r="AG2" s="326" t="s">
        <v>226</v>
      </c>
      <c r="AH2" s="327"/>
      <c r="AI2" s="327"/>
      <c r="AJ2" s="327"/>
      <c r="AK2" s="322" t="s">
        <v>144</v>
      </c>
      <c r="AL2" s="323"/>
      <c r="AM2" s="323"/>
      <c r="AN2" s="324"/>
      <c r="AO2" s="326" t="s">
        <v>162</v>
      </c>
      <c r="AP2" s="327"/>
      <c r="AQ2" s="327"/>
      <c r="AR2" s="328"/>
      <c r="AS2" s="326" t="s">
        <v>197</v>
      </c>
      <c r="AT2" s="327"/>
      <c r="AU2" s="327"/>
      <c r="AV2" s="328"/>
      <c r="AW2" s="326" t="s">
        <v>189</v>
      </c>
      <c r="AX2" s="327"/>
      <c r="AY2" s="327"/>
      <c r="AZ2" s="328"/>
      <c r="BA2" s="326" t="s">
        <v>208</v>
      </c>
      <c r="BB2" s="327"/>
      <c r="BC2" s="327"/>
      <c r="BD2" s="32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</row>
    <row r="3" spans="1:74" s="6" customFormat="1" ht="45.75" customHeight="1" thickBot="1" x14ac:dyDescent="0.35">
      <c r="A3" s="301"/>
      <c r="B3" s="301"/>
      <c r="C3" s="301"/>
      <c r="D3" s="302"/>
      <c r="E3" s="283"/>
      <c r="F3" s="279"/>
      <c r="G3" s="279"/>
      <c r="H3" s="280"/>
      <c r="I3" s="294"/>
      <c r="J3" s="295"/>
      <c r="K3" s="295"/>
      <c r="L3" s="296"/>
      <c r="M3" s="294"/>
      <c r="N3" s="295"/>
      <c r="O3" s="295"/>
      <c r="P3" s="296"/>
      <c r="Q3" s="294"/>
      <c r="R3" s="295"/>
      <c r="S3" s="295"/>
      <c r="T3" s="296"/>
      <c r="U3" s="294"/>
      <c r="V3" s="295"/>
      <c r="W3" s="295"/>
      <c r="X3" s="296"/>
      <c r="Y3" s="283"/>
      <c r="Z3" s="279"/>
      <c r="AA3" s="279"/>
      <c r="AB3" s="280"/>
      <c r="AC3" s="283"/>
      <c r="AD3" s="279"/>
      <c r="AE3" s="279"/>
      <c r="AF3" s="280"/>
      <c r="AG3" s="283"/>
      <c r="AH3" s="279"/>
      <c r="AI3" s="279"/>
      <c r="AJ3" s="279"/>
      <c r="AK3" s="291"/>
      <c r="AL3" s="292"/>
      <c r="AM3" s="292"/>
      <c r="AN3" s="293"/>
      <c r="AO3" s="273"/>
      <c r="AP3" s="274"/>
      <c r="AQ3" s="274"/>
      <c r="AR3" s="275"/>
      <c r="AS3" s="273"/>
      <c r="AT3" s="274"/>
      <c r="AU3" s="274"/>
      <c r="AV3" s="275"/>
      <c r="AW3" s="283"/>
      <c r="AX3" s="279"/>
      <c r="AY3" s="279"/>
      <c r="AZ3" s="280"/>
      <c r="BA3" s="283"/>
      <c r="BB3" s="279"/>
      <c r="BC3" s="279"/>
      <c r="BD3" s="280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</row>
    <row r="4" spans="1:74" s="2" customFormat="1" ht="30.75" customHeight="1" thickBot="1" x14ac:dyDescent="0.35">
      <c r="A4" s="44" t="s">
        <v>50</v>
      </c>
      <c r="B4" s="69" t="s">
        <v>134</v>
      </c>
      <c r="C4" s="33" t="s">
        <v>68</v>
      </c>
      <c r="D4" s="70" t="s">
        <v>49</v>
      </c>
      <c r="E4" s="19" t="s">
        <v>47</v>
      </c>
      <c r="F4" s="20" t="s">
        <v>48</v>
      </c>
      <c r="G4" s="21" t="s">
        <v>1</v>
      </c>
      <c r="H4" s="78" t="s">
        <v>2</v>
      </c>
      <c r="I4" s="19" t="s">
        <v>47</v>
      </c>
      <c r="J4" s="20" t="s">
        <v>48</v>
      </c>
      <c r="K4" s="21" t="s">
        <v>1</v>
      </c>
      <c r="L4" s="22" t="s">
        <v>2</v>
      </c>
      <c r="M4" s="19" t="s">
        <v>47</v>
      </c>
      <c r="N4" s="20" t="s">
        <v>48</v>
      </c>
      <c r="O4" s="21" t="s">
        <v>1</v>
      </c>
      <c r="P4" s="22" t="s">
        <v>2</v>
      </c>
      <c r="Q4" s="79" t="s">
        <v>47</v>
      </c>
      <c r="R4" s="20" t="s">
        <v>48</v>
      </c>
      <c r="S4" s="21" t="s">
        <v>1</v>
      </c>
      <c r="T4" s="22" t="s">
        <v>2</v>
      </c>
      <c r="U4" s="79" t="s">
        <v>47</v>
      </c>
      <c r="V4" s="20" t="s">
        <v>48</v>
      </c>
      <c r="W4" s="21" t="s">
        <v>1</v>
      </c>
      <c r="X4" s="22" t="s">
        <v>2</v>
      </c>
      <c r="Y4" s="79" t="s">
        <v>47</v>
      </c>
      <c r="Z4" s="20" t="s">
        <v>48</v>
      </c>
      <c r="AA4" s="21" t="s">
        <v>1</v>
      </c>
      <c r="AB4" s="78" t="s">
        <v>2</v>
      </c>
      <c r="AC4" s="19" t="s">
        <v>47</v>
      </c>
      <c r="AD4" s="20" t="s">
        <v>48</v>
      </c>
      <c r="AE4" s="21" t="s">
        <v>1</v>
      </c>
      <c r="AF4" s="22" t="s">
        <v>2</v>
      </c>
      <c r="AG4" s="79" t="s">
        <v>47</v>
      </c>
      <c r="AH4" s="20" t="s">
        <v>48</v>
      </c>
      <c r="AI4" s="21" t="s">
        <v>1</v>
      </c>
      <c r="AJ4" s="78" t="s">
        <v>2</v>
      </c>
      <c r="AK4" s="19" t="s">
        <v>47</v>
      </c>
      <c r="AL4" s="20" t="s">
        <v>48</v>
      </c>
      <c r="AM4" s="21" t="s">
        <v>1</v>
      </c>
      <c r="AN4" s="22" t="s">
        <v>2</v>
      </c>
      <c r="AO4" s="19" t="s">
        <v>47</v>
      </c>
      <c r="AP4" s="20" t="s">
        <v>48</v>
      </c>
      <c r="AQ4" s="21" t="s">
        <v>1</v>
      </c>
      <c r="AR4" s="22" t="s">
        <v>2</v>
      </c>
      <c r="AS4" s="79" t="s">
        <v>47</v>
      </c>
      <c r="AT4" s="20" t="s">
        <v>48</v>
      </c>
      <c r="AU4" s="21" t="s">
        <v>1</v>
      </c>
      <c r="AV4" s="22" t="s">
        <v>2</v>
      </c>
      <c r="AW4" s="155" t="s">
        <v>47</v>
      </c>
      <c r="AX4" s="153" t="s">
        <v>48</v>
      </c>
      <c r="AY4" s="48" t="s">
        <v>1</v>
      </c>
      <c r="AZ4" s="49" t="s">
        <v>2</v>
      </c>
      <c r="BA4" s="155" t="s">
        <v>47</v>
      </c>
      <c r="BB4" s="153" t="s">
        <v>48</v>
      </c>
      <c r="BC4" s="48" t="s">
        <v>1</v>
      </c>
      <c r="BD4" s="49" t="s">
        <v>2</v>
      </c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spans="1:74" s="1" customFormat="1" x14ac:dyDescent="0.3">
      <c r="A5" s="248">
        <v>1</v>
      </c>
      <c r="B5" s="249" t="s">
        <v>23</v>
      </c>
      <c r="C5" s="250">
        <v>2001</v>
      </c>
      <c r="D5" s="251">
        <f>SUM(H5+L5+P5+T5+X5+AB5+AF5+AJ5+AN5+AR5+AV5+BD5)</f>
        <v>966</v>
      </c>
      <c r="E5" s="56"/>
      <c r="F5" s="24"/>
      <c r="G5" s="24"/>
      <c r="H5" s="25">
        <f t="shared" ref="H5:H10" si="0">E5*F5+G5</f>
        <v>0</v>
      </c>
      <c r="I5" s="23"/>
      <c r="J5" s="24"/>
      <c r="K5" s="24"/>
      <c r="L5" s="37">
        <f>I5*J5+K5</f>
        <v>0</v>
      </c>
      <c r="M5" s="23">
        <v>1</v>
      </c>
      <c r="N5" s="24">
        <v>84</v>
      </c>
      <c r="O5" s="24">
        <v>2</v>
      </c>
      <c r="P5" s="25">
        <f t="shared" ref="P5:P19" si="1">M5*N5+O5</f>
        <v>86</v>
      </c>
      <c r="Q5" s="23"/>
      <c r="R5" s="24"/>
      <c r="S5" s="24"/>
      <c r="T5" s="25">
        <f>Q5*R5+S5</f>
        <v>0</v>
      </c>
      <c r="U5" s="23">
        <v>1.5</v>
      </c>
      <c r="V5" s="24">
        <v>102</v>
      </c>
      <c r="W5" s="24"/>
      <c r="X5" s="25">
        <f>U5*V5+W5</f>
        <v>153</v>
      </c>
      <c r="Y5" s="23"/>
      <c r="Z5" s="24">
        <v>0</v>
      </c>
      <c r="AA5" s="24">
        <v>0</v>
      </c>
      <c r="AB5" s="25">
        <f>Y5*Z5+AA5</f>
        <v>0</v>
      </c>
      <c r="AC5" s="23"/>
      <c r="AD5" s="24"/>
      <c r="AE5" s="24"/>
      <c r="AF5" s="43">
        <f>AC5*AD5+AE5</f>
        <v>0</v>
      </c>
      <c r="AG5" s="23"/>
      <c r="AH5" s="24"/>
      <c r="AI5" s="24"/>
      <c r="AJ5" s="25">
        <f>AG5*AH5+AI5</f>
        <v>0</v>
      </c>
      <c r="AK5" s="23"/>
      <c r="AL5" s="24"/>
      <c r="AM5" s="24"/>
      <c r="AN5" s="43">
        <f>AK5*AL5+AM5</f>
        <v>0</v>
      </c>
      <c r="AO5" s="23"/>
      <c r="AP5" s="24"/>
      <c r="AQ5" s="24"/>
      <c r="AR5" s="43">
        <f>AO5*AP5+AQ5</f>
        <v>0</v>
      </c>
      <c r="AS5" s="23">
        <v>3</v>
      </c>
      <c r="AT5" s="24">
        <v>120</v>
      </c>
      <c r="AU5" s="24">
        <v>4</v>
      </c>
      <c r="AV5" s="43">
        <f>AS5*AT5+AU5</f>
        <v>364</v>
      </c>
      <c r="AW5" s="156"/>
      <c r="AX5" s="157"/>
      <c r="AY5" s="157"/>
      <c r="AZ5" s="183"/>
      <c r="BA5" s="34">
        <v>3</v>
      </c>
      <c r="BB5" s="35">
        <v>120</v>
      </c>
      <c r="BC5" s="35">
        <v>3</v>
      </c>
      <c r="BD5" s="36">
        <f>+BA5*BB5+BC5</f>
        <v>363</v>
      </c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</row>
    <row r="6" spans="1:74" s="1" customFormat="1" x14ac:dyDescent="0.3">
      <c r="A6" s="252">
        <v>2</v>
      </c>
      <c r="B6" s="253" t="s">
        <v>12</v>
      </c>
      <c r="C6" s="254">
        <v>2007</v>
      </c>
      <c r="D6" s="255">
        <f>SUM(H6+L6+P6+T6+X6+AB6+AF6+AJ6+AN6+AR6+AV6+AZ6)</f>
        <v>614</v>
      </c>
      <c r="E6" s="73">
        <v>1</v>
      </c>
      <c r="F6" s="74">
        <v>84</v>
      </c>
      <c r="G6" s="74">
        <v>0</v>
      </c>
      <c r="H6" s="37">
        <f t="shared" si="0"/>
        <v>84</v>
      </c>
      <c r="I6" s="73"/>
      <c r="J6" s="74"/>
      <c r="K6" s="74"/>
      <c r="L6" s="37"/>
      <c r="M6" s="73">
        <v>1</v>
      </c>
      <c r="N6" s="74">
        <v>44</v>
      </c>
      <c r="O6" s="74">
        <v>4</v>
      </c>
      <c r="P6" s="25">
        <f t="shared" si="1"/>
        <v>48</v>
      </c>
      <c r="Q6" s="73"/>
      <c r="R6" s="74"/>
      <c r="S6" s="74"/>
      <c r="T6" s="37"/>
      <c r="U6" s="73">
        <v>1.5</v>
      </c>
      <c r="V6" s="74">
        <v>102</v>
      </c>
      <c r="W6" s="74"/>
      <c r="X6" s="25">
        <f>U6*V6+W6</f>
        <v>153</v>
      </c>
      <c r="Y6" s="73"/>
      <c r="Z6" s="74"/>
      <c r="AA6" s="74"/>
      <c r="AB6" s="37"/>
      <c r="AC6" s="73">
        <v>1</v>
      </c>
      <c r="AD6" s="74">
        <v>40</v>
      </c>
      <c r="AE6" s="74"/>
      <c r="AF6" s="43">
        <f>AC6*AD6+AE6</f>
        <v>40</v>
      </c>
      <c r="AG6" s="73">
        <v>1</v>
      </c>
      <c r="AH6" s="74">
        <v>84</v>
      </c>
      <c r="AI6" s="74">
        <v>3</v>
      </c>
      <c r="AJ6" s="25">
        <f>AG6*AH6+AI6</f>
        <v>87</v>
      </c>
      <c r="AK6" s="73"/>
      <c r="AL6" s="74"/>
      <c r="AM6" s="74"/>
      <c r="AN6" s="75"/>
      <c r="AO6" s="73"/>
      <c r="AP6" s="74"/>
      <c r="AQ6" s="74"/>
      <c r="AR6" s="25"/>
      <c r="AS6" s="77"/>
      <c r="AT6" s="74"/>
      <c r="AU6" s="74"/>
      <c r="AV6" s="75"/>
      <c r="AW6" s="23">
        <v>2</v>
      </c>
      <c r="AX6" s="24">
        <v>100</v>
      </c>
      <c r="AY6" s="24">
        <v>2</v>
      </c>
      <c r="AZ6" s="43">
        <f>+AW6*AX6+AY6</f>
        <v>202</v>
      </c>
      <c r="BA6" s="23"/>
      <c r="BB6" s="24"/>
      <c r="BC6" s="24"/>
      <c r="BD6" s="2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</row>
    <row r="7" spans="1:74" s="1" customFormat="1" x14ac:dyDescent="0.3">
      <c r="A7" s="252">
        <v>3</v>
      </c>
      <c r="B7" s="253" t="s">
        <v>63</v>
      </c>
      <c r="C7" s="254">
        <v>2007</v>
      </c>
      <c r="D7" s="255">
        <f>SUM(H7+L7+P7+T7+X7+AB7+AF7+AJ7+AN7+AR7+AV7)</f>
        <v>238</v>
      </c>
      <c r="E7" s="23">
        <v>1</v>
      </c>
      <c r="F7" s="24">
        <v>26</v>
      </c>
      <c r="G7" s="24">
        <v>1</v>
      </c>
      <c r="H7" s="25">
        <f>E7*F7+G7</f>
        <v>27</v>
      </c>
      <c r="I7" s="73">
        <v>1</v>
      </c>
      <c r="J7" s="74">
        <v>42</v>
      </c>
      <c r="K7" s="74">
        <v>4</v>
      </c>
      <c r="L7" s="37">
        <f>+I7*J7+K7</f>
        <v>46</v>
      </c>
      <c r="M7" s="73">
        <v>1</v>
      </c>
      <c r="N7" s="74">
        <v>44</v>
      </c>
      <c r="O7" s="74">
        <v>2</v>
      </c>
      <c r="P7" s="25">
        <f>M7*N7+O7</f>
        <v>46</v>
      </c>
      <c r="Q7" s="73"/>
      <c r="R7" s="74"/>
      <c r="S7" s="74"/>
      <c r="T7" s="37"/>
      <c r="U7" s="73"/>
      <c r="V7" s="74"/>
      <c r="W7" s="74"/>
      <c r="X7" s="37"/>
      <c r="Y7" s="73"/>
      <c r="Z7" s="74"/>
      <c r="AA7" s="74"/>
      <c r="AB7" s="25">
        <f>Y7*Z7+AA7</f>
        <v>0</v>
      </c>
      <c r="AC7" s="73">
        <v>1</v>
      </c>
      <c r="AD7" s="74">
        <v>24</v>
      </c>
      <c r="AE7" s="74">
        <v>3</v>
      </c>
      <c r="AF7" s="43">
        <f>AC7*AD7+AE7</f>
        <v>27</v>
      </c>
      <c r="AG7" s="73">
        <v>1</v>
      </c>
      <c r="AH7" s="74">
        <v>44</v>
      </c>
      <c r="AI7" s="74">
        <v>3</v>
      </c>
      <c r="AJ7" s="25">
        <f>AG7*AH7+AI7</f>
        <v>47</v>
      </c>
      <c r="AK7" s="73">
        <v>1</v>
      </c>
      <c r="AL7" s="74">
        <v>42</v>
      </c>
      <c r="AM7" s="74">
        <v>3</v>
      </c>
      <c r="AN7" s="43">
        <f>AK7*AL7+AM7</f>
        <v>45</v>
      </c>
      <c r="AO7" s="73"/>
      <c r="AP7" s="74"/>
      <c r="AQ7" s="74"/>
      <c r="AR7" s="37"/>
      <c r="AS7" s="77"/>
      <c r="AT7" s="74"/>
      <c r="AU7" s="74"/>
      <c r="AV7" s="75"/>
      <c r="AW7" s="14"/>
      <c r="AZ7" s="184"/>
      <c r="BA7" s="23"/>
      <c r="BB7" s="24"/>
      <c r="BC7" s="24"/>
      <c r="BD7" s="25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</row>
    <row r="8" spans="1:74" s="1" customFormat="1" x14ac:dyDescent="0.3">
      <c r="A8" s="245">
        <v>4</v>
      </c>
      <c r="B8" s="246" t="s">
        <v>20</v>
      </c>
      <c r="C8" s="24">
        <v>2004</v>
      </c>
      <c r="D8" s="30">
        <f>SUM(H8+L8+P8+T8+X8+AB8+AF8+AJ8+AN8+AR8+AV8)</f>
        <v>205</v>
      </c>
      <c r="E8" s="56"/>
      <c r="F8" s="24"/>
      <c r="G8" s="24"/>
      <c r="H8" s="25">
        <f t="shared" si="0"/>
        <v>0</v>
      </c>
      <c r="I8" s="23"/>
      <c r="J8" s="24"/>
      <c r="K8" s="24"/>
      <c r="L8" s="37">
        <f>I8*J8+K8</f>
        <v>0</v>
      </c>
      <c r="M8" s="23"/>
      <c r="N8" s="24"/>
      <c r="O8" s="24"/>
      <c r="P8" s="25">
        <f t="shared" si="1"/>
        <v>0</v>
      </c>
      <c r="Q8" s="23"/>
      <c r="R8" s="24"/>
      <c r="S8" s="24"/>
      <c r="T8" s="25">
        <f>Q8*R8+S8</f>
        <v>0</v>
      </c>
      <c r="U8" s="23"/>
      <c r="V8" s="24"/>
      <c r="W8" s="24"/>
      <c r="X8" s="25">
        <f>U8*V8+W8</f>
        <v>0</v>
      </c>
      <c r="Y8" s="23"/>
      <c r="Z8" s="24">
        <v>0</v>
      </c>
      <c r="AA8" s="24">
        <v>0</v>
      </c>
      <c r="AB8" s="25">
        <f t="shared" ref="AB8:AB12" si="2">Y8*Z8+AA8</f>
        <v>0</v>
      </c>
      <c r="AC8" s="23"/>
      <c r="AD8" s="24"/>
      <c r="AE8" s="24"/>
      <c r="AF8" s="43">
        <f>AC8*AD8+AE8</f>
        <v>0</v>
      </c>
      <c r="AG8" s="23"/>
      <c r="AH8" s="24"/>
      <c r="AI8" s="24"/>
      <c r="AJ8" s="25">
        <f>AG8*AH8+AI8</f>
        <v>0</v>
      </c>
      <c r="AK8" s="23"/>
      <c r="AL8" s="24"/>
      <c r="AM8" s="24"/>
      <c r="AN8" s="43">
        <f>AK8*AL8+AM8</f>
        <v>0</v>
      </c>
      <c r="AO8" s="23">
        <v>2</v>
      </c>
      <c r="AP8" s="24">
        <v>100</v>
      </c>
      <c r="AQ8" s="24">
        <v>5</v>
      </c>
      <c r="AR8" s="25">
        <f>AO8*AP8+AQ8</f>
        <v>205</v>
      </c>
      <c r="AS8" s="56"/>
      <c r="AT8" s="24"/>
      <c r="AU8" s="24"/>
      <c r="AV8" s="43">
        <f>AS8*AT8+AU8</f>
        <v>0</v>
      </c>
      <c r="AW8" s="14"/>
      <c r="AZ8" s="184"/>
      <c r="BA8" s="23"/>
      <c r="BB8" s="24"/>
      <c r="BC8" s="24"/>
      <c r="BD8" s="25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</row>
    <row r="9" spans="1:74" s="1" customFormat="1" x14ac:dyDescent="0.3">
      <c r="A9" s="245">
        <v>5</v>
      </c>
      <c r="B9" s="246" t="s">
        <v>6</v>
      </c>
      <c r="C9" s="24">
        <v>2002</v>
      </c>
      <c r="D9" s="30">
        <f>SUM(H9+L9+P9+T9+X9+AB9+AF9+AJ9+AN9+AR9+AV9)</f>
        <v>173</v>
      </c>
      <c r="E9" s="56"/>
      <c r="F9" s="24"/>
      <c r="G9" s="24"/>
      <c r="H9" s="24">
        <f t="shared" si="0"/>
        <v>0</v>
      </c>
      <c r="I9" s="23"/>
      <c r="J9" s="24"/>
      <c r="K9" s="24"/>
      <c r="L9" s="37">
        <f>I9*J9+K9</f>
        <v>0</v>
      </c>
      <c r="M9" s="23">
        <v>1</v>
      </c>
      <c r="N9" s="24">
        <v>14</v>
      </c>
      <c r="O9" s="24">
        <v>5</v>
      </c>
      <c r="P9" s="25">
        <f t="shared" si="1"/>
        <v>19</v>
      </c>
      <c r="Q9" s="23"/>
      <c r="R9" s="24"/>
      <c r="S9" s="24"/>
      <c r="T9" s="25">
        <f>Q9*R9+S9</f>
        <v>0</v>
      </c>
      <c r="U9" s="23">
        <v>1.5</v>
      </c>
      <c r="V9" s="24">
        <v>102</v>
      </c>
      <c r="W9" s="24">
        <v>1</v>
      </c>
      <c r="X9" s="25">
        <f>U9*V9+W9</f>
        <v>154</v>
      </c>
      <c r="Y9" s="23"/>
      <c r="Z9" s="24"/>
      <c r="AA9" s="24"/>
      <c r="AB9" s="25">
        <f t="shared" si="2"/>
        <v>0</v>
      </c>
      <c r="AC9" s="23"/>
      <c r="AD9" s="24"/>
      <c r="AE9" s="24"/>
      <c r="AF9" s="43">
        <f>AC9*AD9+AE9</f>
        <v>0</v>
      </c>
      <c r="AG9" s="23"/>
      <c r="AH9" s="24"/>
      <c r="AI9" s="24"/>
      <c r="AJ9" s="25">
        <f>AG9*AH9+AI9</f>
        <v>0</v>
      </c>
      <c r="AK9" s="23"/>
      <c r="AL9" s="24"/>
      <c r="AM9" s="24"/>
      <c r="AN9" s="43">
        <f>AK9*AL9+AM9</f>
        <v>0</v>
      </c>
      <c r="AO9" s="23"/>
      <c r="AP9" s="24"/>
      <c r="AQ9" s="24"/>
      <c r="AR9" s="43">
        <f>AO9*AP9+AQ9</f>
        <v>0</v>
      </c>
      <c r="AS9" s="23"/>
      <c r="AT9" s="24"/>
      <c r="AU9" s="24"/>
      <c r="AV9" s="43">
        <f>AS9*AT9+AU9</f>
        <v>0</v>
      </c>
      <c r="AW9" s="14"/>
      <c r="AZ9" s="184"/>
      <c r="BA9" s="23"/>
      <c r="BB9" s="24"/>
      <c r="BC9" s="24"/>
      <c r="BD9" s="25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</row>
    <row r="10" spans="1:74" s="1" customFormat="1" x14ac:dyDescent="0.3">
      <c r="A10" s="245">
        <v>6</v>
      </c>
      <c r="B10" s="246" t="s">
        <v>11</v>
      </c>
      <c r="C10" s="24">
        <v>2005</v>
      </c>
      <c r="D10" s="30">
        <f>SUM(H10+L10+P10+T10+X10+AB10+AF10+AJ10+AN10+AR10+AV10)</f>
        <v>106</v>
      </c>
      <c r="E10" s="23">
        <v>1</v>
      </c>
      <c r="F10" s="24">
        <v>44</v>
      </c>
      <c r="G10" s="24">
        <v>1</v>
      </c>
      <c r="H10" s="25">
        <f t="shared" si="0"/>
        <v>45</v>
      </c>
      <c r="I10" s="73">
        <v>1</v>
      </c>
      <c r="J10" s="74">
        <v>42</v>
      </c>
      <c r="K10" s="74">
        <v>2</v>
      </c>
      <c r="L10" s="37">
        <f>+I10*J10+K10</f>
        <v>44</v>
      </c>
      <c r="M10" s="73"/>
      <c r="N10" s="74"/>
      <c r="O10" s="74"/>
      <c r="P10" s="25">
        <f t="shared" si="1"/>
        <v>0</v>
      </c>
      <c r="Q10" s="73"/>
      <c r="R10" s="74"/>
      <c r="S10" s="74"/>
      <c r="T10" s="37"/>
      <c r="U10" s="73"/>
      <c r="V10" s="74"/>
      <c r="W10" s="74"/>
      <c r="X10" s="37"/>
      <c r="Y10" s="73"/>
      <c r="Z10" s="74"/>
      <c r="AA10" s="74"/>
      <c r="AB10" s="25">
        <f t="shared" si="2"/>
        <v>0</v>
      </c>
      <c r="AC10" s="73"/>
      <c r="AD10" s="74"/>
      <c r="AE10" s="74"/>
      <c r="AF10" s="43">
        <f t="shared" ref="AF10:AF14" si="3">AC10*AD10+AE10</f>
        <v>0</v>
      </c>
      <c r="AG10" s="73"/>
      <c r="AH10" s="74"/>
      <c r="AI10" s="74"/>
      <c r="AJ10" s="37"/>
      <c r="AK10" s="73">
        <v>1</v>
      </c>
      <c r="AL10" s="74">
        <v>12</v>
      </c>
      <c r="AM10" s="74">
        <v>5</v>
      </c>
      <c r="AN10" s="43">
        <f>AK10*AL10+AM10</f>
        <v>17</v>
      </c>
      <c r="AO10" s="73"/>
      <c r="AP10" s="74"/>
      <c r="AQ10" s="74"/>
      <c r="AR10" s="37"/>
      <c r="AS10" s="77"/>
      <c r="AT10" s="74"/>
      <c r="AU10" s="74"/>
      <c r="AV10" s="75"/>
      <c r="AW10" s="14"/>
      <c r="AZ10" s="184"/>
      <c r="BA10" s="23"/>
      <c r="BB10" s="24"/>
      <c r="BC10" s="24"/>
      <c r="BD10" s="25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</row>
    <row r="11" spans="1:74" s="1" customFormat="1" x14ac:dyDescent="0.3">
      <c r="A11" s="245">
        <v>7</v>
      </c>
      <c r="B11" s="246" t="s">
        <v>14</v>
      </c>
      <c r="C11" s="24">
        <v>2004</v>
      </c>
      <c r="D11" s="30">
        <f>+L11+P11+T11+X11+AB11+AF11</f>
        <v>84</v>
      </c>
      <c r="E11" s="23"/>
      <c r="F11" s="24"/>
      <c r="G11" s="24"/>
      <c r="H11" s="25"/>
      <c r="I11" s="73">
        <v>1</v>
      </c>
      <c r="J11" s="74">
        <v>42</v>
      </c>
      <c r="K11" s="74">
        <v>1</v>
      </c>
      <c r="L11" s="37">
        <f>+I11*J11+K11</f>
        <v>43</v>
      </c>
      <c r="M11" s="73"/>
      <c r="N11" s="74"/>
      <c r="O11" s="74"/>
      <c r="P11" s="25">
        <f t="shared" si="1"/>
        <v>0</v>
      </c>
      <c r="Q11" s="73"/>
      <c r="R11" s="74"/>
      <c r="S11" s="74"/>
      <c r="T11" s="37"/>
      <c r="U11" s="73"/>
      <c r="V11" s="74"/>
      <c r="W11" s="74"/>
      <c r="X11" s="37"/>
      <c r="Y11" s="73">
        <v>1</v>
      </c>
      <c r="Z11" s="74">
        <v>40</v>
      </c>
      <c r="AA11" s="74">
        <v>1</v>
      </c>
      <c r="AB11" s="25">
        <f t="shared" si="2"/>
        <v>41</v>
      </c>
      <c r="AC11" s="73"/>
      <c r="AD11" s="74"/>
      <c r="AE11" s="74"/>
      <c r="AF11" s="43">
        <f t="shared" si="3"/>
        <v>0</v>
      </c>
      <c r="AG11" s="73"/>
      <c r="AH11" s="74"/>
      <c r="AI11" s="74"/>
      <c r="AJ11" s="37"/>
      <c r="AK11" s="73"/>
      <c r="AL11" s="74"/>
      <c r="AM11" s="74"/>
      <c r="AN11" s="43">
        <f t="shared" ref="AN11:AN18" si="4">AK11*AL11+AM11</f>
        <v>0</v>
      </c>
      <c r="AO11" s="73"/>
      <c r="AP11" s="74"/>
      <c r="AQ11" s="74"/>
      <c r="AR11" s="37"/>
      <c r="AS11" s="77"/>
      <c r="AT11" s="74"/>
      <c r="AU11" s="74"/>
      <c r="AV11" s="75"/>
      <c r="AW11" s="14"/>
      <c r="AZ11" s="184"/>
      <c r="BA11" s="23"/>
      <c r="BB11" s="24"/>
      <c r="BC11" s="24"/>
      <c r="BD11" s="25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s="1" customFormat="1" x14ac:dyDescent="0.3">
      <c r="A12" s="245">
        <v>8</v>
      </c>
      <c r="B12" s="165" t="s">
        <v>84</v>
      </c>
      <c r="C12" s="24">
        <v>2005</v>
      </c>
      <c r="D12" s="30">
        <f>SUM(H12+L12+P12+T12+X12+AB12+AF12+AJ12+AN12+AR12+AV12)</f>
        <v>78</v>
      </c>
      <c r="E12" s="23">
        <v>1</v>
      </c>
      <c r="F12" s="24">
        <v>44</v>
      </c>
      <c r="G12" s="24">
        <v>3</v>
      </c>
      <c r="H12" s="25">
        <f t="shared" ref="H12:H22" si="5">E12*F12+G12</f>
        <v>47</v>
      </c>
      <c r="I12" s="73"/>
      <c r="J12" s="74"/>
      <c r="K12" s="74"/>
      <c r="L12" s="37">
        <f>+I12*J12+K12</f>
        <v>0</v>
      </c>
      <c r="M12" s="73">
        <v>1</v>
      </c>
      <c r="N12" s="74">
        <v>31</v>
      </c>
      <c r="O12" s="74"/>
      <c r="P12" s="25">
        <f t="shared" si="1"/>
        <v>31</v>
      </c>
      <c r="Q12" s="73"/>
      <c r="R12" s="74"/>
      <c r="S12" s="74"/>
      <c r="T12" s="37"/>
      <c r="U12" s="73"/>
      <c r="V12" s="74"/>
      <c r="W12" s="74"/>
      <c r="X12" s="37"/>
      <c r="Y12" s="73"/>
      <c r="Z12" s="74"/>
      <c r="AA12" s="74"/>
      <c r="AB12" s="25">
        <f t="shared" si="2"/>
        <v>0</v>
      </c>
      <c r="AC12" s="73"/>
      <c r="AD12" s="74"/>
      <c r="AE12" s="74"/>
      <c r="AF12" s="43">
        <f t="shared" si="3"/>
        <v>0</v>
      </c>
      <c r="AG12" s="73"/>
      <c r="AH12" s="74"/>
      <c r="AI12" s="74"/>
      <c r="AJ12" s="37"/>
      <c r="AK12" s="73"/>
      <c r="AL12" s="74"/>
      <c r="AM12" s="74"/>
      <c r="AN12" s="43">
        <f t="shared" si="4"/>
        <v>0</v>
      </c>
      <c r="AO12" s="73"/>
      <c r="AP12" s="74"/>
      <c r="AQ12" s="74"/>
      <c r="AR12" s="37"/>
      <c r="AS12" s="77"/>
      <c r="AT12" s="74"/>
      <c r="AU12" s="74"/>
      <c r="AV12" s="75"/>
      <c r="AW12" s="14"/>
      <c r="AZ12" s="184"/>
      <c r="BA12" s="23"/>
      <c r="BB12" s="24"/>
      <c r="BC12" s="24"/>
      <c r="BD12" s="25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</row>
    <row r="13" spans="1:74" s="1" customFormat="1" x14ac:dyDescent="0.3">
      <c r="A13" s="245">
        <v>9</v>
      </c>
      <c r="B13" s="165" t="s">
        <v>27</v>
      </c>
      <c r="C13" s="24">
        <v>2004</v>
      </c>
      <c r="D13" s="30">
        <f>SUM(H13+L13+P13+T13+X13+AB13+AF13+AJ13+AN13+AR13+AV13)</f>
        <v>72</v>
      </c>
      <c r="E13" s="23">
        <v>1</v>
      </c>
      <c r="F13" s="24">
        <v>26</v>
      </c>
      <c r="G13" s="24">
        <v>2</v>
      </c>
      <c r="H13" s="25">
        <f t="shared" si="5"/>
        <v>28</v>
      </c>
      <c r="I13" s="73"/>
      <c r="J13" s="74"/>
      <c r="K13" s="74"/>
      <c r="L13" s="37">
        <f>+I13*J13+K13</f>
        <v>0</v>
      </c>
      <c r="M13" s="73">
        <v>1</v>
      </c>
      <c r="N13" s="74">
        <v>44</v>
      </c>
      <c r="O13" s="74"/>
      <c r="P13" s="25">
        <f t="shared" si="1"/>
        <v>44</v>
      </c>
      <c r="Q13" s="73"/>
      <c r="R13" s="74"/>
      <c r="S13" s="74"/>
      <c r="T13" s="37"/>
      <c r="U13" s="73"/>
      <c r="V13" s="74"/>
      <c r="W13" s="74"/>
      <c r="X13" s="37"/>
      <c r="Y13" s="73"/>
      <c r="Z13" s="74"/>
      <c r="AA13" s="74"/>
      <c r="AB13" s="37"/>
      <c r="AC13" s="73"/>
      <c r="AD13" s="74"/>
      <c r="AE13" s="74"/>
      <c r="AF13" s="43">
        <f t="shared" si="3"/>
        <v>0</v>
      </c>
      <c r="AG13" s="73"/>
      <c r="AH13" s="74"/>
      <c r="AI13" s="74"/>
      <c r="AJ13" s="37"/>
      <c r="AK13" s="73"/>
      <c r="AL13" s="74"/>
      <c r="AM13" s="74"/>
      <c r="AN13" s="43">
        <f t="shared" si="4"/>
        <v>0</v>
      </c>
      <c r="AO13" s="73"/>
      <c r="AP13" s="74"/>
      <c r="AQ13" s="74"/>
      <c r="AR13" s="37"/>
      <c r="AS13" s="77"/>
      <c r="AT13" s="74"/>
      <c r="AU13" s="74"/>
      <c r="AV13" s="75"/>
      <c r="AW13" s="14"/>
      <c r="AZ13" s="184"/>
      <c r="BA13" s="23"/>
      <c r="BB13" s="24"/>
      <c r="BC13" s="24"/>
      <c r="BD13" s="25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</row>
    <row r="14" spans="1:74" s="1" customFormat="1" x14ac:dyDescent="0.3">
      <c r="A14" s="245">
        <v>10</v>
      </c>
      <c r="B14" s="165" t="s">
        <v>129</v>
      </c>
      <c r="C14" s="24">
        <v>2004</v>
      </c>
      <c r="D14" s="30">
        <f>SUM(H14+L14+P14+T14+X14+AB14+AF14+AJ14+AN14+AR14+AV14)</f>
        <v>67</v>
      </c>
      <c r="E14" s="26"/>
      <c r="F14" s="27"/>
      <c r="G14" s="27"/>
      <c r="H14" s="43"/>
      <c r="I14" s="73"/>
      <c r="J14" s="74"/>
      <c r="K14" s="74"/>
      <c r="L14" s="37"/>
      <c r="M14" s="73"/>
      <c r="N14" s="74"/>
      <c r="O14" s="74"/>
      <c r="P14" s="25"/>
      <c r="Q14" s="73"/>
      <c r="R14" s="74"/>
      <c r="S14" s="74"/>
      <c r="T14" s="37"/>
      <c r="U14" s="73"/>
      <c r="V14" s="74"/>
      <c r="W14" s="74"/>
      <c r="X14" s="37"/>
      <c r="Y14" s="73"/>
      <c r="Z14" s="74"/>
      <c r="AA14" s="74"/>
      <c r="AB14" s="37"/>
      <c r="AC14" s="73">
        <v>1</v>
      </c>
      <c r="AD14" s="74">
        <v>24</v>
      </c>
      <c r="AE14" s="74">
        <v>1</v>
      </c>
      <c r="AF14" s="43">
        <f t="shared" si="3"/>
        <v>25</v>
      </c>
      <c r="AG14" s="73"/>
      <c r="AH14" s="74"/>
      <c r="AI14" s="74"/>
      <c r="AJ14" s="37"/>
      <c r="AK14" s="73">
        <v>1</v>
      </c>
      <c r="AL14" s="74">
        <v>42</v>
      </c>
      <c r="AM14" s="74"/>
      <c r="AN14" s="43">
        <f t="shared" si="4"/>
        <v>42</v>
      </c>
      <c r="AO14" s="73"/>
      <c r="AP14" s="74"/>
      <c r="AQ14" s="74"/>
      <c r="AR14" s="37"/>
      <c r="AS14" s="77"/>
      <c r="AT14" s="74"/>
      <c r="AU14" s="74"/>
      <c r="AV14" s="75"/>
      <c r="AW14" s="14"/>
      <c r="AZ14" s="184"/>
      <c r="BA14" s="267"/>
      <c r="BB14" s="27"/>
      <c r="BC14" s="27"/>
      <c r="BD14" s="25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s="93" customFormat="1" x14ac:dyDescent="0.3">
      <c r="A15" s="202">
        <v>10</v>
      </c>
      <c r="B15" s="218" t="s">
        <v>105</v>
      </c>
      <c r="C15" s="86">
        <v>2006</v>
      </c>
      <c r="D15" s="30">
        <f>SUM(H15+L15+P15+X15+AB15+AF15+AJ15+T15)</f>
        <v>67</v>
      </c>
      <c r="E15" s="196"/>
      <c r="F15" s="97"/>
      <c r="G15" s="97"/>
      <c r="H15" s="91">
        <f t="shared" si="5"/>
        <v>0</v>
      </c>
      <c r="I15" s="85"/>
      <c r="J15" s="86"/>
      <c r="K15" s="86"/>
      <c r="L15" s="87">
        <f>I15*J15+K15</f>
        <v>0</v>
      </c>
      <c r="M15" s="85"/>
      <c r="N15" s="86"/>
      <c r="O15" s="86"/>
      <c r="P15" s="87">
        <f t="shared" si="1"/>
        <v>0</v>
      </c>
      <c r="Q15" s="85"/>
      <c r="R15" s="86"/>
      <c r="S15" s="86"/>
      <c r="T15" s="87"/>
      <c r="U15" s="85">
        <v>1</v>
      </c>
      <c r="V15" s="86">
        <v>26</v>
      </c>
      <c r="W15" s="86">
        <v>1</v>
      </c>
      <c r="X15" s="87">
        <f>U15*V15+W15</f>
        <v>27</v>
      </c>
      <c r="Y15" s="85">
        <v>1</v>
      </c>
      <c r="Z15" s="86">
        <v>40</v>
      </c>
      <c r="AA15" s="86"/>
      <c r="AB15" s="87">
        <f>Y15*Z15+AA15</f>
        <v>40</v>
      </c>
      <c r="AC15" s="85"/>
      <c r="AD15" s="86"/>
      <c r="AE15" s="86"/>
      <c r="AF15" s="87">
        <f>AC15*AD15+AE15</f>
        <v>0</v>
      </c>
      <c r="AG15" s="85"/>
      <c r="AH15" s="86"/>
      <c r="AI15" s="86"/>
      <c r="AJ15" s="87">
        <f>AG15*AH15+AI15</f>
        <v>0</v>
      </c>
      <c r="AK15" s="94"/>
      <c r="AN15" s="43">
        <f t="shared" si="4"/>
        <v>0</v>
      </c>
      <c r="AO15" s="94"/>
      <c r="AR15" s="191"/>
      <c r="AS15" s="94"/>
      <c r="AV15" s="191"/>
      <c r="AW15" s="94"/>
      <c r="AZ15" s="191"/>
      <c r="BA15" s="198"/>
      <c r="BB15" s="197"/>
      <c r="BC15" s="197"/>
      <c r="BD15" s="191"/>
      <c r="BE15" s="95"/>
      <c r="BF15" s="95"/>
      <c r="BG15" s="95"/>
      <c r="BH15" s="95"/>
      <c r="BI15" s="95"/>
      <c r="BJ15" s="95"/>
      <c r="BK15" s="95"/>
      <c r="BL15" s="95"/>
      <c r="BM15" s="95"/>
      <c r="BN15" s="92"/>
    </row>
    <row r="16" spans="1:74" x14ac:dyDescent="0.3">
      <c r="A16" s="245">
        <v>11</v>
      </c>
      <c r="B16" s="247" t="s">
        <v>187</v>
      </c>
      <c r="C16" s="24">
        <v>2002</v>
      </c>
      <c r="D16" s="30">
        <f>SUM(H16+L16+P16+T16+X16+AB16+AF16+AJ16+AN16+AR16+AV16)</f>
        <v>62</v>
      </c>
      <c r="E16" s="23"/>
      <c r="F16" s="24"/>
      <c r="G16" s="24"/>
      <c r="H16" s="25">
        <f t="shared" si="5"/>
        <v>0</v>
      </c>
      <c r="I16" s="73"/>
      <c r="J16" s="74"/>
      <c r="K16" s="74"/>
      <c r="L16" s="37">
        <f>+I16*J16+K16</f>
        <v>0</v>
      </c>
      <c r="M16" s="73">
        <v>1</v>
      </c>
      <c r="N16" s="74">
        <v>62</v>
      </c>
      <c r="O16" s="74"/>
      <c r="P16" s="37">
        <f t="shared" si="1"/>
        <v>62</v>
      </c>
      <c r="Q16" s="73"/>
      <c r="R16" s="74"/>
      <c r="S16" s="74"/>
      <c r="T16" s="37"/>
      <c r="U16" s="73"/>
      <c r="V16" s="74"/>
      <c r="W16" s="74"/>
      <c r="X16" s="37"/>
      <c r="Y16" s="73"/>
      <c r="Z16" s="74"/>
      <c r="AA16" s="74"/>
      <c r="AB16" s="37">
        <f>Y16*Z16+AA16</f>
        <v>0</v>
      </c>
      <c r="AC16" s="73"/>
      <c r="AD16" s="74"/>
      <c r="AE16" s="74"/>
      <c r="AF16" s="75"/>
      <c r="AG16" s="73"/>
      <c r="AH16" s="74"/>
      <c r="AI16" s="74"/>
      <c r="AJ16" s="87">
        <f t="shared" ref="AJ16:AJ21" si="6">AG16*AH16+AI16</f>
        <v>0</v>
      </c>
      <c r="AK16" s="73"/>
      <c r="AL16" s="74"/>
      <c r="AM16" s="74"/>
      <c r="AN16" s="43">
        <f t="shared" si="4"/>
        <v>0</v>
      </c>
      <c r="AO16" s="73"/>
      <c r="AP16" s="74"/>
      <c r="AQ16" s="74"/>
      <c r="AR16" s="37"/>
      <c r="AS16" s="158"/>
      <c r="AT16" s="154"/>
      <c r="AU16" s="154"/>
      <c r="AV16" s="159"/>
      <c r="AW16" s="158"/>
      <c r="AX16" s="154"/>
      <c r="AY16" s="154"/>
      <c r="AZ16" s="185"/>
      <c r="BA16" s="188"/>
      <c r="BB16" s="186"/>
      <c r="BC16" s="186"/>
      <c r="BD16" s="187"/>
    </row>
    <row r="17" spans="1:76" s="1" customFormat="1" x14ac:dyDescent="0.3">
      <c r="A17" s="245">
        <v>12</v>
      </c>
      <c r="B17" s="246" t="s">
        <v>83</v>
      </c>
      <c r="C17" s="24">
        <v>2005</v>
      </c>
      <c r="D17" s="30">
        <f>SUM(H17+L17+P17+T17+X17+AB17+AF17+AJ17+AN17+AR17+AV17)</f>
        <v>44</v>
      </c>
      <c r="E17" s="23">
        <v>1</v>
      </c>
      <c r="F17" s="24">
        <v>44</v>
      </c>
      <c r="G17" s="24">
        <v>0</v>
      </c>
      <c r="H17" s="25">
        <f t="shared" si="5"/>
        <v>44</v>
      </c>
      <c r="I17" s="73"/>
      <c r="J17" s="74"/>
      <c r="K17" s="74"/>
      <c r="L17" s="37"/>
      <c r="M17" s="73"/>
      <c r="N17" s="74"/>
      <c r="O17" s="74"/>
      <c r="P17" s="25">
        <f t="shared" si="1"/>
        <v>0</v>
      </c>
      <c r="Q17" s="73"/>
      <c r="R17" s="74"/>
      <c r="S17" s="74"/>
      <c r="T17" s="37"/>
      <c r="U17" s="73"/>
      <c r="V17" s="74"/>
      <c r="W17" s="74"/>
      <c r="X17" s="37"/>
      <c r="Y17" s="73"/>
      <c r="Z17" s="74"/>
      <c r="AA17" s="74"/>
      <c r="AB17" s="25">
        <f>Y17*Z17+AA17</f>
        <v>0</v>
      </c>
      <c r="AC17" s="73"/>
      <c r="AD17" s="74"/>
      <c r="AE17" s="74"/>
      <c r="AF17" s="75"/>
      <c r="AG17" s="73"/>
      <c r="AH17" s="74"/>
      <c r="AI17" s="74"/>
      <c r="AJ17" s="87">
        <f t="shared" si="6"/>
        <v>0</v>
      </c>
      <c r="AK17" s="73"/>
      <c r="AL17" s="74"/>
      <c r="AM17" s="74"/>
      <c r="AN17" s="43">
        <f t="shared" si="4"/>
        <v>0</v>
      </c>
      <c r="AO17" s="73"/>
      <c r="AP17" s="74"/>
      <c r="AQ17" s="74"/>
      <c r="AR17" s="37"/>
      <c r="AS17" s="77"/>
      <c r="AT17" s="74"/>
      <c r="AU17" s="74"/>
      <c r="AV17" s="75"/>
      <c r="AW17" s="14"/>
      <c r="AZ17" s="184"/>
      <c r="BA17" s="23"/>
      <c r="BB17" s="24"/>
      <c r="BC17" s="24"/>
      <c r="BD17" s="25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6" s="363" customFormat="1" x14ac:dyDescent="0.3">
      <c r="A18" s="245">
        <v>13</v>
      </c>
      <c r="B18" s="246" t="s">
        <v>261</v>
      </c>
      <c r="C18" s="24">
        <v>2007</v>
      </c>
      <c r="D18" s="30">
        <f>SUM(H18+L18+P18+T18+X18+AB18+AF18+AJ18+AN18+AR18+AV18)</f>
        <v>28</v>
      </c>
      <c r="E18" s="23"/>
      <c r="F18" s="24"/>
      <c r="G18" s="24"/>
      <c r="H18" s="25"/>
      <c r="I18" s="73"/>
      <c r="J18" s="74"/>
      <c r="K18" s="74"/>
      <c r="L18" s="37"/>
      <c r="M18" s="73"/>
      <c r="N18" s="74"/>
      <c r="O18" s="74"/>
      <c r="P18" s="25"/>
      <c r="Q18" s="73"/>
      <c r="R18" s="74"/>
      <c r="S18" s="74"/>
      <c r="T18" s="37"/>
      <c r="U18" s="73"/>
      <c r="V18" s="74"/>
      <c r="W18" s="74"/>
      <c r="X18" s="37"/>
      <c r="Y18" s="73"/>
      <c r="Z18" s="74"/>
      <c r="AA18" s="74"/>
      <c r="AB18" s="37"/>
      <c r="AC18" s="73"/>
      <c r="AD18" s="74"/>
      <c r="AE18" s="74"/>
      <c r="AF18" s="75"/>
      <c r="AG18" s="73"/>
      <c r="AH18" s="74"/>
      <c r="AI18" s="74"/>
      <c r="AJ18" s="87"/>
      <c r="AK18" s="73">
        <v>1</v>
      </c>
      <c r="AL18" s="74">
        <v>21</v>
      </c>
      <c r="AM18" s="74">
        <v>7</v>
      </c>
      <c r="AN18" s="43">
        <f t="shared" si="4"/>
        <v>28</v>
      </c>
      <c r="AO18" s="73"/>
      <c r="AP18" s="74"/>
      <c r="AQ18" s="74"/>
      <c r="AR18" s="37"/>
      <c r="AS18" s="77"/>
      <c r="AT18" s="74"/>
      <c r="AU18" s="74"/>
      <c r="AV18" s="75"/>
      <c r="AW18" s="14"/>
      <c r="AX18" s="1"/>
      <c r="AY18" s="1"/>
      <c r="AZ18" s="184"/>
      <c r="BA18" s="23"/>
      <c r="BB18" s="24"/>
      <c r="BC18" s="24"/>
      <c r="BD18" s="25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6" x14ac:dyDescent="0.3">
      <c r="A19" s="245">
        <v>14</v>
      </c>
      <c r="B19" s="165" t="s">
        <v>201</v>
      </c>
      <c r="C19" s="24">
        <v>2001</v>
      </c>
      <c r="D19" s="30">
        <f>SUM(H19+L19+P19+T19+X19+AB19+AF19+AJ19+AN19+AR19+AV19)</f>
        <v>25</v>
      </c>
      <c r="E19" s="23"/>
      <c r="F19" s="24"/>
      <c r="G19" s="24"/>
      <c r="H19" s="25">
        <f t="shared" si="5"/>
        <v>0</v>
      </c>
      <c r="I19" s="73"/>
      <c r="J19" s="74"/>
      <c r="K19" s="74"/>
      <c r="L19" s="37">
        <f>+I19*J19+K19</f>
        <v>0</v>
      </c>
      <c r="M19" s="73">
        <v>1</v>
      </c>
      <c r="N19" s="74">
        <v>22</v>
      </c>
      <c r="O19" s="74">
        <v>3</v>
      </c>
      <c r="P19" s="25">
        <f t="shared" si="1"/>
        <v>25</v>
      </c>
      <c r="Q19" s="73"/>
      <c r="R19" s="74"/>
      <c r="S19" s="74"/>
      <c r="T19" s="37"/>
      <c r="U19" s="73"/>
      <c r="V19" s="74"/>
      <c r="W19" s="74"/>
      <c r="X19" s="37"/>
      <c r="Y19" s="73"/>
      <c r="Z19" s="74"/>
      <c r="AA19" s="74"/>
      <c r="AB19" s="37"/>
      <c r="AC19" s="73"/>
      <c r="AD19" s="74"/>
      <c r="AE19" s="74"/>
      <c r="AF19" s="75"/>
      <c r="AG19" s="73"/>
      <c r="AH19" s="74"/>
      <c r="AI19" s="74"/>
      <c r="AJ19" s="87">
        <f t="shared" si="6"/>
        <v>0</v>
      </c>
      <c r="AK19" s="73"/>
      <c r="AL19" s="74"/>
      <c r="AM19" s="74"/>
      <c r="AN19" s="75"/>
      <c r="AO19" s="73"/>
      <c r="AP19" s="74"/>
      <c r="AQ19" s="74"/>
      <c r="AR19" s="37"/>
      <c r="AS19" s="77"/>
      <c r="AT19" s="74"/>
      <c r="AU19" s="74"/>
      <c r="AV19" s="75"/>
      <c r="AW19" s="14"/>
      <c r="AX19" s="1"/>
      <c r="AY19" s="1"/>
      <c r="AZ19" s="184"/>
      <c r="BA19" s="188"/>
      <c r="BB19" s="186"/>
      <c r="BC19" s="186"/>
      <c r="BD19" s="187"/>
    </row>
    <row r="20" spans="1:76" s="1" customFormat="1" x14ac:dyDescent="0.3">
      <c r="A20" s="245">
        <v>14</v>
      </c>
      <c r="B20" s="165" t="s">
        <v>163</v>
      </c>
      <c r="C20" s="24">
        <v>2007</v>
      </c>
      <c r="D20" s="30">
        <f t="shared" ref="D20:D33" si="7">SUM(H20+L20+P20+T20+X20+AB20+AF20+AJ20+AN20+AR20+AV20)</f>
        <v>25</v>
      </c>
      <c r="E20" s="23"/>
      <c r="F20" s="24"/>
      <c r="G20" s="24"/>
      <c r="H20" s="25">
        <f t="shared" si="5"/>
        <v>0</v>
      </c>
      <c r="I20" s="73">
        <v>1</v>
      </c>
      <c r="J20" s="74">
        <v>21</v>
      </c>
      <c r="K20" s="74">
        <v>4</v>
      </c>
      <c r="L20" s="37">
        <f>+I20*J20+K20</f>
        <v>25</v>
      </c>
      <c r="M20" s="73"/>
      <c r="N20" s="74"/>
      <c r="O20" s="74"/>
      <c r="P20" s="37"/>
      <c r="Q20" s="73"/>
      <c r="R20" s="74"/>
      <c r="S20" s="74"/>
      <c r="T20" s="37"/>
      <c r="U20" s="73"/>
      <c r="V20" s="74"/>
      <c r="W20" s="74"/>
      <c r="X20" s="37"/>
      <c r="Y20" s="73"/>
      <c r="Z20" s="74"/>
      <c r="AA20" s="74"/>
      <c r="AB20" s="37"/>
      <c r="AC20" s="73"/>
      <c r="AD20" s="74"/>
      <c r="AE20" s="74"/>
      <c r="AF20" s="75"/>
      <c r="AG20" s="73"/>
      <c r="AH20" s="74"/>
      <c r="AI20" s="74"/>
      <c r="AJ20" s="87">
        <f t="shared" si="6"/>
        <v>0</v>
      </c>
      <c r="AK20" s="73"/>
      <c r="AL20" s="74"/>
      <c r="AM20" s="74"/>
      <c r="AN20" s="75"/>
      <c r="AO20" s="73"/>
      <c r="AP20" s="74"/>
      <c r="AQ20" s="74"/>
      <c r="AR20" s="37"/>
      <c r="AS20" s="77"/>
      <c r="AT20" s="74"/>
      <c r="AU20" s="74"/>
      <c r="AV20" s="75"/>
      <c r="AW20" s="14"/>
      <c r="AZ20" s="184"/>
      <c r="BA20" s="23"/>
      <c r="BB20" s="24"/>
      <c r="BC20" s="24"/>
      <c r="BD20" s="25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6" s="1" customFormat="1" x14ac:dyDescent="0.3">
      <c r="A21" s="245">
        <v>15</v>
      </c>
      <c r="B21" s="165" t="s">
        <v>229</v>
      </c>
      <c r="C21" s="24">
        <v>2004</v>
      </c>
      <c r="D21" s="30">
        <f t="shared" si="7"/>
        <v>24</v>
      </c>
      <c r="E21" s="56"/>
      <c r="F21" s="24"/>
      <c r="G21" s="24"/>
      <c r="H21" s="25"/>
      <c r="I21" s="73"/>
      <c r="J21" s="74"/>
      <c r="K21" s="74"/>
      <c r="L21" s="37"/>
      <c r="M21" s="73"/>
      <c r="N21" s="74"/>
      <c r="O21" s="74"/>
      <c r="P21" s="37"/>
      <c r="Q21" s="73"/>
      <c r="R21" s="74"/>
      <c r="S21" s="74"/>
      <c r="T21" s="37"/>
      <c r="U21" s="73"/>
      <c r="V21" s="74"/>
      <c r="W21" s="74"/>
      <c r="X21" s="37"/>
      <c r="Y21" s="73"/>
      <c r="Z21" s="74"/>
      <c r="AA21" s="74"/>
      <c r="AB21" s="37"/>
      <c r="AC21" s="73"/>
      <c r="AD21" s="74"/>
      <c r="AE21" s="74"/>
      <c r="AF21" s="75"/>
      <c r="AG21" s="73">
        <v>1</v>
      </c>
      <c r="AH21" s="74">
        <v>22</v>
      </c>
      <c r="AI21" s="74">
        <v>2</v>
      </c>
      <c r="AJ21" s="87">
        <f t="shared" si="6"/>
        <v>24</v>
      </c>
      <c r="AK21" s="73"/>
      <c r="AL21" s="74"/>
      <c r="AM21" s="74"/>
      <c r="AN21" s="75"/>
      <c r="AO21" s="73"/>
      <c r="AP21" s="74"/>
      <c r="AQ21" s="74"/>
      <c r="AR21" s="25"/>
      <c r="AS21" s="77"/>
      <c r="AT21" s="74"/>
      <c r="AU21" s="74"/>
      <c r="AV21" s="75"/>
      <c r="AW21" s="14"/>
      <c r="AZ21" s="184"/>
      <c r="BA21" s="23"/>
      <c r="BB21" s="24"/>
      <c r="BC21" s="24"/>
      <c r="BD21" s="25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</row>
    <row r="22" spans="1:76" s="1" customFormat="1" x14ac:dyDescent="0.3">
      <c r="A22" s="245">
        <v>15</v>
      </c>
      <c r="B22" s="165" t="s">
        <v>86</v>
      </c>
      <c r="C22" s="24"/>
      <c r="D22" s="30">
        <f t="shared" si="7"/>
        <v>24</v>
      </c>
      <c r="E22" s="56"/>
      <c r="F22" s="24"/>
      <c r="G22" s="24"/>
      <c r="H22" s="25">
        <f t="shared" si="5"/>
        <v>0</v>
      </c>
      <c r="I22" s="23"/>
      <c r="J22" s="24"/>
      <c r="K22" s="24"/>
      <c r="L22" s="37">
        <f>I22*J22+K22</f>
        <v>0</v>
      </c>
      <c r="M22" s="23">
        <v>1</v>
      </c>
      <c r="N22" s="24">
        <v>22</v>
      </c>
      <c r="O22" s="24">
        <v>2</v>
      </c>
      <c r="P22" s="25">
        <f>M22*N22+O22</f>
        <v>24</v>
      </c>
      <c r="Q22" s="23"/>
      <c r="R22" s="24"/>
      <c r="S22" s="24"/>
      <c r="T22" s="25">
        <f>Q22*R22+S22</f>
        <v>0</v>
      </c>
      <c r="U22" s="23"/>
      <c r="V22" s="24"/>
      <c r="W22" s="24"/>
      <c r="X22" s="25">
        <f>U22*V22+W22</f>
        <v>0</v>
      </c>
      <c r="Y22" s="23"/>
      <c r="Z22" s="24"/>
      <c r="AA22" s="24"/>
      <c r="AB22" s="25">
        <f>Y22*Z22+AA22</f>
        <v>0</v>
      </c>
      <c r="AC22" s="23"/>
      <c r="AD22" s="24"/>
      <c r="AE22" s="24"/>
      <c r="AF22" s="43">
        <f>AC22*AD22+AE22</f>
        <v>0</v>
      </c>
      <c r="AG22" s="23"/>
      <c r="AH22" s="24"/>
      <c r="AI22" s="24"/>
      <c r="AJ22" s="25">
        <f>AG22*AH22+AI22</f>
        <v>0</v>
      </c>
      <c r="AK22" s="23"/>
      <c r="AL22" s="24"/>
      <c r="AM22" s="24"/>
      <c r="AN22" s="43">
        <f>AK22*AL22+AM22</f>
        <v>0</v>
      </c>
      <c r="AO22" s="23"/>
      <c r="AP22" s="24"/>
      <c r="AQ22" s="24"/>
      <c r="AR22" s="43">
        <f>AO22*AP22+AQ22</f>
        <v>0</v>
      </c>
      <c r="AS22" s="23"/>
      <c r="AT22" s="24"/>
      <c r="AU22" s="24"/>
      <c r="AV22" s="43">
        <f>AS22*AT22+AU22</f>
        <v>0</v>
      </c>
      <c r="AW22" s="14"/>
      <c r="AZ22" s="184"/>
      <c r="BA22" s="23"/>
      <c r="BB22" s="24"/>
      <c r="BC22" s="24"/>
      <c r="BD22" s="25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s="1" customFormat="1" x14ac:dyDescent="0.3">
      <c r="A23" s="245">
        <v>16</v>
      </c>
      <c r="B23" s="165" t="s">
        <v>85</v>
      </c>
      <c r="C23" s="24">
        <v>2005</v>
      </c>
      <c r="D23" s="30">
        <f t="shared" si="7"/>
        <v>22</v>
      </c>
      <c r="E23" s="56">
        <v>1</v>
      </c>
      <c r="F23" s="24"/>
      <c r="G23" s="24"/>
      <c r="H23" s="25"/>
      <c r="I23" s="73"/>
      <c r="J23" s="74"/>
      <c r="K23" s="74"/>
      <c r="L23" s="37"/>
      <c r="M23" s="73"/>
      <c r="N23" s="74"/>
      <c r="O23" s="74"/>
      <c r="P23" s="25"/>
      <c r="Q23" s="73"/>
      <c r="R23" s="74"/>
      <c r="S23" s="74"/>
      <c r="T23" s="37"/>
      <c r="U23" s="73"/>
      <c r="V23" s="74"/>
      <c r="W23" s="74"/>
      <c r="X23" s="37"/>
      <c r="Y23" s="73"/>
      <c r="Z23" s="74"/>
      <c r="AA23" s="74"/>
      <c r="AB23" s="37"/>
      <c r="AC23" s="73"/>
      <c r="AD23" s="74"/>
      <c r="AE23" s="74"/>
      <c r="AF23" s="75"/>
      <c r="AG23" s="73"/>
      <c r="AH23" s="74"/>
      <c r="AI23" s="74"/>
      <c r="AJ23" s="37"/>
      <c r="AK23" s="73">
        <v>1</v>
      </c>
      <c r="AL23" s="74">
        <v>21</v>
      </c>
      <c r="AM23" s="74">
        <v>1</v>
      </c>
      <c r="AN23" s="43">
        <f>AK23*AL23+AM23</f>
        <v>22</v>
      </c>
      <c r="AO23" s="73"/>
      <c r="AP23" s="74"/>
      <c r="AQ23" s="74"/>
      <c r="AR23" s="75"/>
      <c r="AS23" s="23"/>
      <c r="AT23" s="74"/>
      <c r="AU23" s="74"/>
      <c r="AV23" s="75"/>
      <c r="AW23" s="14"/>
      <c r="AZ23" s="184"/>
      <c r="BA23" s="23"/>
      <c r="BB23" s="24"/>
      <c r="BC23" s="24"/>
      <c r="BD23" s="25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s="1" customFormat="1" x14ac:dyDescent="0.3">
      <c r="A24" s="245">
        <v>16</v>
      </c>
      <c r="B24" s="165" t="s">
        <v>203</v>
      </c>
      <c r="C24" s="24">
        <v>2001</v>
      </c>
      <c r="D24" s="30">
        <f t="shared" si="7"/>
        <v>22</v>
      </c>
      <c r="E24" s="56"/>
      <c r="F24" s="24"/>
      <c r="G24" s="24"/>
      <c r="H24" s="25"/>
      <c r="I24" s="73"/>
      <c r="J24" s="74"/>
      <c r="K24" s="74"/>
      <c r="L24" s="37"/>
      <c r="M24" s="73">
        <v>1</v>
      </c>
      <c r="N24" s="74">
        <v>22</v>
      </c>
      <c r="O24" s="74"/>
      <c r="P24" s="25">
        <f>M24*N24+O24</f>
        <v>22</v>
      </c>
      <c r="Q24" s="73"/>
      <c r="R24" s="74"/>
      <c r="S24" s="74"/>
      <c r="T24" s="37"/>
      <c r="U24" s="73"/>
      <c r="V24" s="74"/>
      <c r="W24" s="74"/>
      <c r="X24" s="37"/>
      <c r="Y24" s="73"/>
      <c r="Z24" s="74"/>
      <c r="AA24" s="74"/>
      <c r="AB24" s="37"/>
      <c r="AC24" s="73"/>
      <c r="AD24" s="74"/>
      <c r="AE24" s="74"/>
      <c r="AF24" s="75"/>
      <c r="AG24" s="73"/>
      <c r="AH24" s="74"/>
      <c r="AI24" s="74"/>
      <c r="AJ24" s="37"/>
      <c r="AK24" s="73"/>
      <c r="AL24" s="74"/>
      <c r="AM24" s="74"/>
      <c r="AN24" s="43">
        <f t="shared" ref="AN24:AN33" si="8">AK24*AL24+AM24</f>
        <v>0</v>
      </c>
      <c r="AO24" s="73"/>
      <c r="AP24" s="74"/>
      <c r="AQ24" s="74"/>
      <c r="AR24" s="75"/>
      <c r="AS24" s="23"/>
      <c r="AT24" s="74"/>
      <c r="AU24" s="74"/>
      <c r="AV24" s="75"/>
      <c r="AW24" s="14"/>
      <c r="AZ24" s="184"/>
      <c r="BA24" s="23"/>
      <c r="BB24" s="24"/>
      <c r="BC24" s="24"/>
      <c r="BD24" s="25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s="363" customFormat="1" x14ac:dyDescent="0.3">
      <c r="A25" s="206">
        <v>17</v>
      </c>
      <c r="B25" s="165" t="s">
        <v>127</v>
      </c>
      <c r="C25" s="24"/>
      <c r="D25" s="30">
        <f t="shared" si="7"/>
        <v>21</v>
      </c>
      <c r="E25" s="23"/>
      <c r="F25" s="24"/>
      <c r="G25" s="24"/>
      <c r="H25" s="25"/>
      <c r="I25" s="56"/>
      <c r="J25" s="24"/>
      <c r="K25" s="24"/>
      <c r="L25" s="43"/>
      <c r="M25" s="23"/>
      <c r="N25" s="24"/>
      <c r="O25" s="24"/>
      <c r="P25" s="87"/>
      <c r="Q25" s="56"/>
      <c r="R25" s="24"/>
      <c r="S25" s="24"/>
      <c r="T25" s="43"/>
      <c r="U25" s="23"/>
      <c r="V25" s="24"/>
      <c r="W25" s="24"/>
      <c r="X25" s="25"/>
      <c r="Y25" s="56"/>
      <c r="Z25" s="24"/>
      <c r="AA25" s="24"/>
      <c r="AB25" s="43"/>
      <c r="AC25" s="23"/>
      <c r="AD25" s="24"/>
      <c r="AE25" s="24"/>
      <c r="AF25" s="25"/>
      <c r="AG25" s="56"/>
      <c r="AH25" s="24"/>
      <c r="AI25" s="24"/>
      <c r="AJ25" s="91"/>
      <c r="AK25" s="23">
        <v>1</v>
      </c>
      <c r="AL25" s="24">
        <v>21</v>
      </c>
      <c r="AM25" s="24"/>
      <c r="AN25" s="43">
        <f t="shared" si="8"/>
        <v>21</v>
      </c>
      <c r="AO25" s="23"/>
      <c r="AP25" s="24"/>
      <c r="AQ25" s="24"/>
      <c r="AR25" s="87"/>
      <c r="AS25" s="14"/>
      <c r="AT25" s="1"/>
      <c r="AU25" s="1"/>
      <c r="AV25" s="76"/>
      <c r="AW25" s="14"/>
      <c r="AX25" s="1"/>
      <c r="AY25" s="1"/>
      <c r="AZ25" s="76"/>
      <c r="BA25" s="14"/>
      <c r="BB25" s="1"/>
      <c r="BC25" s="1"/>
      <c r="BD25" s="76"/>
      <c r="BE25" s="11"/>
      <c r="BF25" s="11"/>
      <c r="BG25" s="11"/>
      <c r="BH25" s="11"/>
      <c r="BI25" s="11"/>
      <c r="BJ25" s="11"/>
      <c r="BK25" s="11"/>
    </row>
    <row r="26" spans="1:76" s="1" customFormat="1" x14ac:dyDescent="0.3">
      <c r="A26" s="245">
        <v>18</v>
      </c>
      <c r="B26" s="165" t="s">
        <v>198</v>
      </c>
      <c r="C26" s="24">
        <v>2007</v>
      </c>
      <c r="D26" s="30">
        <f t="shared" si="7"/>
        <v>19</v>
      </c>
      <c r="E26" s="23">
        <v>1</v>
      </c>
      <c r="F26" s="24">
        <v>18</v>
      </c>
      <c r="G26" s="24">
        <v>1</v>
      </c>
      <c r="H26" s="25">
        <f>E26*F26+G26</f>
        <v>19</v>
      </c>
      <c r="I26" s="73"/>
      <c r="J26" s="74"/>
      <c r="K26" s="74"/>
      <c r="L26" s="37"/>
      <c r="M26" s="73"/>
      <c r="N26" s="74"/>
      <c r="O26" s="74"/>
      <c r="P26" s="37"/>
      <c r="Q26" s="73"/>
      <c r="R26" s="74"/>
      <c r="S26" s="74"/>
      <c r="T26" s="37"/>
      <c r="U26" s="73"/>
      <c r="V26" s="74"/>
      <c r="W26" s="74"/>
      <c r="X26" s="37"/>
      <c r="Y26" s="73"/>
      <c r="Z26" s="74"/>
      <c r="AA26" s="74"/>
      <c r="AB26" s="37"/>
      <c r="AC26" s="73"/>
      <c r="AD26" s="74"/>
      <c r="AE26" s="74"/>
      <c r="AF26" s="75"/>
      <c r="AG26" s="73"/>
      <c r="AH26" s="74"/>
      <c r="AI26" s="74"/>
      <c r="AJ26" s="37"/>
      <c r="AK26" s="73"/>
      <c r="AL26" s="74"/>
      <c r="AM26" s="74"/>
      <c r="AN26" s="43">
        <f t="shared" si="8"/>
        <v>0</v>
      </c>
      <c r="AO26" s="73"/>
      <c r="AP26" s="74"/>
      <c r="AQ26" s="74"/>
      <c r="AR26" s="75"/>
      <c r="AS26" s="73"/>
      <c r="AT26" s="74"/>
      <c r="AU26" s="74"/>
      <c r="AV26" s="75"/>
      <c r="AW26" s="14"/>
      <c r="AZ26" s="184"/>
      <c r="BA26" s="23"/>
      <c r="BB26" s="24"/>
      <c r="BC26" s="24"/>
      <c r="BD26" s="25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6" s="1" customFormat="1" x14ac:dyDescent="0.3">
      <c r="A27" s="245">
        <v>19</v>
      </c>
      <c r="B27" s="246" t="s">
        <v>204</v>
      </c>
      <c r="C27" s="24">
        <v>2003</v>
      </c>
      <c r="D27" s="30">
        <f t="shared" si="7"/>
        <v>17</v>
      </c>
      <c r="E27" s="56"/>
      <c r="F27" s="24"/>
      <c r="G27" s="24"/>
      <c r="H27" s="43"/>
      <c r="I27" s="23"/>
      <c r="J27" s="24"/>
      <c r="K27" s="24"/>
      <c r="L27" s="37"/>
      <c r="M27" s="23">
        <v>1</v>
      </c>
      <c r="N27" s="24">
        <v>14</v>
      </c>
      <c r="O27" s="24">
        <v>3</v>
      </c>
      <c r="P27" s="25">
        <f>M27*N27+O27</f>
        <v>17</v>
      </c>
      <c r="Q27" s="23"/>
      <c r="R27" s="24"/>
      <c r="S27" s="24"/>
      <c r="T27" s="25"/>
      <c r="U27" s="23"/>
      <c r="V27" s="24"/>
      <c r="W27" s="24"/>
      <c r="X27" s="25"/>
      <c r="Y27" s="23"/>
      <c r="Z27" s="24"/>
      <c r="AA27" s="24"/>
      <c r="AB27" s="25"/>
      <c r="AC27" s="23"/>
      <c r="AD27" s="24"/>
      <c r="AE27" s="24"/>
      <c r="AF27" s="43"/>
      <c r="AG27" s="23"/>
      <c r="AH27" s="24"/>
      <c r="AI27" s="24"/>
      <c r="AJ27" s="25"/>
      <c r="AK27" s="23"/>
      <c r="AL27" s="24"/>
      <c r="AM27" s="24"/>
      <c r="AN27" s="43">
        <f t="shared" si="8"/>
        <v>0</v>
      </c>
      <c r="AO27" s="23"/>
      <c r="AP27" s="24"/>
      <c r="AQ27" s="24"/>
      <c r="AR27" s="43"/>
      <c r="AS27" s="23"/>
      <c r="AT27" s="24"/>
      <c r="AU27" s="24"/>
      <c r="AV27" s="43"/>
      <c r="AW27" s="14"/>
      <c r="AZ27" s="184"/>
      <c r="BA27" s="23"/>
      <c r="BB27" s="24"/>
      <c r="BC27" s="24"/>
      <c r="BD27" s="25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6" s="1" customFormat="1" x14ac:dyDescent="0.3">
      <c r="A28" s="245">
        <v>19</v>
      </c>
      <c r="B28" s="246" t="s">
        <v>205</v>
      </c>
      <c r="C28" s="24">
        <v>2002</v>
      </c>
      <c r="D28" s="30">
        <f t="shared" si="7"/>
        <v>17</v>
      </c>
      <c r="E28" s="56"/>
      <c r="F28" s="24"/>
      <c r="G28" s="24"/>
      <c r="H28" s="43"/>
      <c r="I28" s="23"/>
      <c r="J28" s="24"/>
      <c r="K28" s="24"/>
      <c r="L28" s="37"/>
      <c r="M28" s="23">
        <v>1</v>
      </c>
      <c r="N28" s="24">
        <v>14</v>
      </c>
      <c r="O28" s="24">
        <v>3</v>
      </c>
      <c r="P28" s="25">
        <f>M28*N28+O28</f>
        <v>17</v>
      </c>
      <c r="Q28" s="23"/>
      <c r="R28" s="24"/>
      <c r="S28" s="24"/>
      <c r="T28" s="25"/>
      <c r="U28" s="23"/>
      <c r="V28" s="24"/>
      <c r="W28" s="24"/>
      <c r="X28" s="25"/>
      <c r="Y28" s="23"/>
      <c r="Z28" s="24"/>
      <c r="AA28" s="24"/>
      <c r="AB28" s="25"/>
      <c r="AC28" s="23"/>
      <c r="AD28" s="24"/>
      <c r="AE28" s="24"/>
      <c r="AF28" s="43"/>
      <c r="AG28" s="23"/>
      <c r="AH28" s="24"/>
      <c r="AI28" s="24"/>
      <c r="AJ28" s="25"/>
      <c r="AK28" s="23"/>
      <c r="AL28" s="24"/>
      <c r="AM28" s="24"/>
      <c r="AN28" s="43">
        <f t="shared" si="8"/>
        <v>0</v>
      </c>
      <c r="AO28" s="23"/>
      <c r="AP28" s="24"/>
      <c r="AQ28" s="24"/>
      <c r="AR28" s="43"/>
      <c r="AS28" s="23"/>
      <c r="AT28" s="24"/>
      <c r="AU28" s="24"/>
      <c r="AV28" s="43"/>
      <c r="AW28" s="14"/>
      <c r="AZ28" s="184"/>
      <c r="BA28" s="23"/>
      <c r="BB28" s="24"/>
      <c r="BC28" s="24"/>
      <c r="BD28" s="25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6" s="1" customFormat="1" x14ac:dyDescent="0.3">
      <c r="A29" s="245">
        <v>20</v>
      </c>
      <c r="B29" s="246" t="s">
        <v>15</v>
      </c>
      <c r="C29" s="24"/>
      <c r="D29" s="30">
        <f>SUM(H29+L29+P29+T29+X29+AB29+AF29+AJ29+AN29+AR29+AV29)</f>
        <v>15</v>
      </c>
      <c r="E29" s="56"/>
      <c r="F29" s="24"/>
      <c r="G29" s="24"/>
      <c r="H29" s="25">
        <f>E29*F29+G29</f>
        <v>0</v>
      </c>
      <c r="I29" s="23"/>
      <c r="J29" s="24"/>
      <c r="K29" s="24"/>
      <c r="L29" s="37">
        <f>I29*J29+K29</f>
        <v>0</v>
      </c>
      <c r="M29" s="23">
        <v>1</v>
      </c>
      <c r="N29" s="24">
        <v>14</v>
      </c>
      <c r="O29" s="24">
        <v>1</v>
      </c>
      <c r="P29" s="25">
        <f>M29*N29+O29</f>
        <v>15</v>
      </c>
      <c r="Q29" s="23"/>
      <c r="R29" s="24"/>
      <c r="S29" s="24"/>
      <c r="T29" s="25">
        <f>Q29*R29+S29</f>
        <v>0</v>
      </c>
      <c r="U29" s="23"/>
      <c r="V29" s="24"/>
      <c r="W29" s="24"/>
      <c r="X29" s="25">
        <f>U29*V29+W29</f>
        <v>0</v>
      </c>
      <c r="Y29" s="23"/>
      <c r="Z29" s="24"/>
      <c r="AA29" s="24"/>
      <c r="AB29" s="25">
        <f>Y29*Z29+AA29</f>
        <v>0</v>
      </c>
      <c r="AC29" s="23"/>
      <c r="AD29" s="24"/>
      <c r="AE29" s="24">
        <v>0</v>
      </c>
      <c r="AF29" s="43">
        <f>AC29*AD29+AE29</f>
        <v>0</v>
      </c>
      <c r="AG29" s="23"/>
      <c r="AH29" s="24"/>
      <c r="AI29" s="24"/>
      <c r="AJ29" s="25">
        <f>AG29*AH29+AI29</f>
        <v>0</v>
      </c>
      <c r="AK29" s="23"/>
      <c r="AL29" s="24"/>
      <c r="AM29" s="24"/>
      <c r="AN29" s="43">
        <f>AK29*AL29+AM29</f>
        <v>0</v>
      </c>
      <c r="AO29" s="23"/>
      <c r="AP29" s="24"/>
      <c r="AQ29" s="24"/>
      <c r="AR29" s="43">
        <f>AO29*AP29+AQ29</f>
        <v>0</v>
      </c>
      <c r="AS29" s="23"/>
      <c r="AT29" s="24"/>
      <c r="AU29" s="24"/>
      <c r="AV29" s="43">
        <f>AS29*AT29+AU29</f>
        <v>0</v>
      </c>
      <c r="AW29" s="14"/>
      <c r="AZ29" s="184"/>
      <c r="BA29" s="14"/>
      <c r="BD29" s="76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6" s="1" customFormat="1" x14ac:dyDescent="0.3">
      <c r="A30" s="245">
        <v>20</v>
      </c>
      <c r="B30" s="246" t="s">
        <v>260</v>
      </c>
      <c r="C30" s="24">
        <v>2006</v>
      </c>
      <c r="D30" s="30">
        <f>SUM(H30+L30+P30+T30+X30+AB30+AF30+AJ30+AN30+AR30+AV30)</f>
        <v>15</v>
      </c>
      <c r="E30" s="56"/>
      <c r="F30" s="24"/>
      <c r="G30" s="24"/>
      <c r="H30" s="43"/>
      <c r="I30" s="23"/>
      <c r="J30" s="24"/>
      <c r="K30" s="24"/>
      <c r="L30" s="37"/>
      <c r="M30" s="23"/>
      <c r="N30" s="24"/>
      <c r="O30" s="24"/>
      <c r="P30" s="25"/>
      <c r="Q30" s="23"/>
      <c r="R30" s="24"/>
      <c r="S30" s="24"/>
      <c r="T30" s="25"/>
      <c r="U30" s="23"/>
      <c r="V30" s="24"/>
      <c r="W30" s="24"/>
      <c r="X30" s="25"/>
      <c r="Y30" s="23"/>
      <c r="Z30" s="24"/>
      <c r="AA30" s="24"/>
      <c r="AB30" s="25"/>
      <c r="AC30" s="23"/>
      <c r="AD30" s="24"/>
      <c r="AE30" s="24"/>
      <c r="AF30" s="43"/>
      <c r="AG30" s="23"/>
      <c r="AH30" s="24"/>
      <c r="AI30" s="24"/>
      <c r="AJ30" s="25"/>
      <c r="AK30" s="23">
        <v>1</v>
      </c>
      <c r="AL30" s="24">
        <v>12</v>
      </c>
      <c r="AM30" s="24">
        <v>3</v>
      </c>
      <c r="AN30" s="43">
        <f>AK30*AL30+AM30</f>
        <v>15</v>
      </c>
      <c r="AO30" s="23"/>
      <c r="AP30" s="24"/>
      <c r="AQ30" s="24"/>
      <c r="AR30" s="43"/>
      <c r="AS30" s="23"/>
      <c r="AT30" s="24"/>
      <c r="AU30" s="24"/>
      <c r="AV30" s="43"/>
      <c r="AW30" s="14"/>
      <c r="AZ30" s="184"/>
      <c r="BA30" s="14"/>
      <c r="BD30" s="76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</row>
    <row r="31" spans="1:76" s="1" customFormat="1" x14ac:dyDescent="0.3">
      <c r="A31" s="245">
        <v>21</v>
      </c>
      <c r="B31" s="246" t="s">
        <v>266</v>
      </c>
      <c r="C31" s="24"/>
      <c r="D31" s="30">
        <f>SUM(H31+L31+P31+T31+X31+AB31+AF31+AJ31+AN31+AR31+AV31)</f>
        <v>13</v>
      </c>
      <c r="E31" s="56"/>
      <c r="F31" s="24"/>
      <c r="G31" s="24"/>
      <c r="H31" s="43"/>
      <c r="I31" s="23"/>
      <c r="J31" s="24"/>
      <c r="K31" s="24"/>
      <c r="L31" s="37"/>
      <c r="M31" s="23"/>
      <c r="N31" s="24"/>
      <c r="O31" s="24"/>
      <c r="P31" s="25"/>
      <c r="Q31" s="23"/>
      <c r="R31" s="24"/>
      <c r="S31" s="24"/>
      <c r="T31" s="25"/>
      <c r="U31" s="23"/>
      <c r="V31" s="24"/>
      <c r="W31" s="24"/>
      <c r="X31" s="25"/>
      <c r="Y31" s="23"/>
      <c r="Z31" s="24"/>
      <c r="AA31" s="24"/>
      <c r="AB31" s="25"/>
      <c r="AC31" s="23"/>
      <c r="AD31" s="24"/>
      <c r="AE31" s="24"/>
      <c r="AF31" s="43"/>
      <c r="AG31" s="23"/>
      <c r="AH31" s="24"/>
      <c r="AI31" s="24"/>
      <c r="AJ31" s="25"/>
      <c r="AK31" s="23">
        <v>1</v>
      </c>
      <c r="AL31" s="24">
        <v>12</v>
      </c>
      <c r="AM31" s="24">
        <v>1</v>
      </c>
      <c r="AN31" s="43">
        <f>AK31*AL31+AM31</f>
        <v>13</v>
      </c>
      <c r="AO31" s="23"/>
      <c r="AP31" s="24"/>
      <c r="AQ31" s="24"/>
      <c r="AR31" s="43"/>
      <c r="AS31" s="23"/>
      <c r="AT31" s="24"/>
      <c r="AU31" s="24"/>
      <c r="AV31" s="43"/>
      <c r="AW31" s="14"/>
      <c r="AZ31" s="184"/>
      <c r="BA31" s="14"/>
      <c r="BD31" s="76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</row>
    <row r="32" spans="1:76" s="1" customFormat="1" x14ac:dyDescent="0.3">
      <c r="A32" s="245">
        <v>22</v>
      </c>
      <c r="B32" s="246" t="s">
        <v>259</v>
      </c>
      <c r="C32" s="24">
        <v>2007</v>
      </c>
      <c r="D32" s="30">
        <f t="shared" si="7"/>
        <v>14</v>
      </c>
      <c r="E32" s="56"/>
      <c r="F32" s="24"/>
      <c r="G32" s="24"/>
      <c r="H32" s="43"/>
      <c r="I32" s="23"/>
      <c r="J32" s="24"/>
      <c r="K32" s="24"/>
      <c r="L32" s="37"/>
      <c r="M32" s="23"/>
      <c r="N32" s="24"/>
      <c r="O32" s="24"/>
      <c r="P32" s="25"/>
      <c r="Q32" s="23"/>
      <c r="R32" s="24"/>
      <c r="S32" s="24"/>
      <c r="T32" s="25"/>
      <c r="U32" s="23"/>
      <c r="V32" s="24"/>
      <c r="W32" s="24"/>
      <c r="X32" s="25"/>
      <c r="Y32" s="23"/>
      <c r="Z32" s="24"/>
      <c r="AA32" s="24"/>
      <c r="AB32" s="25"/>
      <c r="AC32" s="23"/>
      <c r="AD32" s="24"/>
      <c r="AE32" s="24"/>
      <c r="AF32" s="43"/>
      <c r="AG32" s="23"/>
      <c r="AH32" s="24"/>
      <c r="AI32" s="24"/>
      <c r="AJ32" s="25"/>
      <c r="AK32" s="23">
        <v>1</v>
      </c>
      <c r="AL32" s="24">
        <v>12</v>
      </c>
      <c r="AM32" s="24">
        <v>2</v>
      </c>
      <c r="AN32" s="43">
        <f t="shared" si="8"/>
        <v>14</v>
      </c>
      <c r="AO32" s="23"/>
      <c r="AP32" s="24"/>
      <c r="AQ32" s="24"/>
      <c r="AR32" s="43"/>
      <c r="AS32" s="23"/>
      <c r="AT32" s="24"/>
      <c r="AU32" s="24"/>
      <c r="AV32" s="43"/>
      <c r="AW32" s="14"/>
      <c r="AZ32" s="184"/>
      <c r="BA32" s="23"/>
      <c r="BB32" s="24"/>
      <c r="BC32" s="24"/>
      <c r="BD32" s="25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s="1" customFormat="1" x14ac:dyDescent="0.3">
      <c r="A33" s="245">
        <v>23</v>
      </c>
      <c r="B33" s="246" t="s">
        <v>247</v>
      </c>
      <c r="C33" s="24">
        <v>2006</v>
      </c>
      <c r="D33" s="30">
        <f t="shared" si="7"/>
        <v>4</v>
      </c>
      <c r="E33" s="56"/>
      <c r="F33" s="24"/>
      <c r="G33" s="24"/>
      <c r="H33" s="43"/>
      <c r="I33" s="23"/>
      <c r="J33" s="24"/>
      <c r="K33" s="24"/>
      <c r="L33" s="37"/>
      <c r="M33" s="23"/>
      <c r="N33" s="24"/>
      <c r="O33" s="24"/>
      <c r="P33" s="25"/>
      <c r="Q33" s="23"/>
      <c r="R33" s="24"/>
      <c r="S33" s="24"/>
      <c r="T33" s="25"/>
      <c r="U33" s="23"/>
      <c r="V33" s="24"/>
      <c r="W33" s="24"/>
      <c r="X33" s="25"/>
      <c r="Y33" s="23"/>
      <c r="Z33" s="24"/>
      <c r="AA33" s="24"/>
      <c r="AB33" s="25"/>
      <c r="AC33" s="23"/>
      <c r="AD33" s="24"/>
      <c r="AE33" s="24"/>
      <c r="AF33" s="43"/>
      <c r="AG33" s="23"/>
      <c r="AH33" s="24"/>
      <c r="AI33" s="24"/>
      <c r="AJ33" s="25"/>
      <c r="AK33" s="23">
        <v>1</v>
      </c>
      <c r="AL33" s="24">
        <v>4</v>
      </c>
      <c r="AM33" s="24"/>
      <c r="AN33" s="43">
        <f t="shared" si="8"/>
        <v>4</v>
      </c>
      <c r="AO33" s="23"/>
      <c r="AP33" s="24"/>
      <c r="AQ33" s="24"/>
      <c r="AR33" s="43"/>
      <c r="AS33" s="23"/>
      <c r="AT33" s="24"/>
      <c r="AU33" s="24"/>
      <c r="AV33" s="43"/>
      <c r="AW33" s="14"/>
      <c r="AZ33" s="184"/>
      <c r="BA33" s="23"/>
      <c r="BB33" s="24"/>
      <c r="BC33" s="24"/>
      <c r="BD33" s="25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6.2" hidden="1" thickBot="1" x14ac:dyDescent="0.35"/>
    <row r="35" spans="1:74" s="1" customFormat="1" ht="16.2" hidden="1" thickBot="1" x14ac:dyDescent="0.35">
      <c r="A35" s="83"/>
      <c r="B35" s="82" t="s">
        <v>128</v>
      </c>
      <c r="C35" s="32">
        <v>2006</v>
      </c>
      <c r="D35" s="59">
        <f t="shared" ref="D35:D61" si="9">SUM(H35+L35+P35+T35+X35+AB35+AF35+AJ35+AN35+AR35+AV35)</f>
        <v>0</v>
      </c>
      <c r="E35" s="23">
        <v>1</v>
      </c>
      <c r="F35" s="24">
        <v>0</v>
      </c>
      <c r="G35" s="24">
        <v>0</v>
      </c>
      <c r="H35" s="25">
        <f>E35*F35+G35</f>
        <v>0</v>
      </c>
      <c r="I35" s="73"/>
      <c r="J35" s="74"/>
      <c r="K35" s="74"/>
      <c r="L35" s="37"/>
      <c r="M35" s="73"/>
      <c r="N35" s="74"/>
      <c r="O35" s="74"/>
      <c r="P35" s="37"/>
      <c r="Q35" s="73"/>
      <c r="R35" s="74"/>
      <c r="S35" s="74"/>
      <c r="T35" s="37"/>
      <c r="U35" s="73"/>
      <c r="V35" s="74"/>
      <c r="W35" s="74"/>
      <c r="X35" s="37"/>
      <c r="Y35" s="73"/>
      <c r="Z35" s="74"/>
      <c r="AA35" s="74"/>
      <c r="AB35" s="37"/>
      <c r="AC35" s="73"/>
      <c r="AD35" s="74"/>
      <c r="AE35" s="74"/>
      <c r="AF35" s="75"/>
      <c r="AG35" s="73"/>
      <c r="AH35" s="74"/>
      <c r="AI35" s="74"/>
      <c r="AJ35" s="37"/>
      <c r="AK35" s="73"/>
      <c r="AL35" s="74"/>
      <c r="AM35" s="74"/>
      <c r="AN35" s="75"/>
      <c r="AO35" s="73"/>
      <c r="AP35" s="74"/>
      <c r="AQ35" s="74"/>
      <c r="AR35" s="75"/>
      <c r="AS35" s="73"/>
      <c r="AT35" s="74"/>
      <c r="AU35" s="74"/>
      <c r="AV35" s="75"/>
      <c r="AW35" s="14"/>
      <c r="AZ35" s="184"/>
      <c r="BA35" s="14"/>
      <c r="BD35" s="76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s="117" customFormat="1" ht="16.2" hidden="1" thickBot="1" x14ac:dyDescent="0.35">
      <c r="A36" s="106"/>
      <c r="B36" s="135" t="s">
        <v>33</v>
      </c>
      <c r="C36" s="136">
        <v>2004</v>
      </c>
      <c r="D36" s="137">
        <f t="shared" si="9"/>
        <v>0</v>
      </c>
      <c r="E36" s="138"/>
      <c r="F36" s="139"/>
      <c r="G36" s="139"/>
      <c r="H36" s="110"/>
      <c r="I36" s="140"/>
      <c r="J36" s="139"/>
      <c r="K36" s="139"/>
      <c r="L36" s="110"/>
      <c r="M36" s="140"/>
      <c r="N36" s="139"/>
      <c r="O36" s="139"/>
      <c r="P36" s="110"/>
      <c r="Q36" s="140"/>
      <c r="R36" s="139"/>
      <c r="S36" s="139"/>
      <c r="T36" s="110"/>
      <c r="U36" s="140"/>
      <c r="V36" s="139"/>
      <c r="W36" s="139"/>
      <c r="X36" s="110"/>
      <c r="Y36" s="140"/>
      <c r="Z36" s="139"/>
      <c r="AA36" s="139"/>
      <c r="AB36" s="110"/>
      <c r="AC36" s="140"/>
      <c r="AD36" s="139"/>
      <c r="AE36" s="139"/>
      <c r="AF36" s="141"/>
      <c r="AG36" s="140"/>
      <c r="AH36" s="139"/>
      <c r="AI36" s="139"/>
      <c r="AJ36" s="110"/>
      <c r="AK36" s="140"/>
      <c r="AL36" s="139"/>
      <c r="AM36" s="139"/>
      <c r="AN36" s="141"/>
      <c r="AO36" s="140"/>
      <c r="AP36" s="139"/>
      <c r="AQ36" s="139"/>
      <c r="AR36" s="141"/>
      <c r="AS36" s="140"/>
      <c r="AT36" s="139"/>
      <c r="AU36" s="139"/>
      <c r="AV36" s="141"/>
      <c r="AW36" s="160"/>
      <c r="AZ36" s="161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</row>
    <row r="37" spans="1:74" s="117" customFormat="1" ht="16.2" hidden="1" thickBot="1" x14ac:dyDescent="0.35">
      <c r="A37" s="119">
        <v>3</v>
      </c>
      <c r="B37" s="142" t="s">
        <v>32</v>
      </c>
      <c r="C37" s="113">
        <v>2002</v>
      </c>
      <c r="D37" s="137">
        <f t="shared" si="9"/>
        <v>0</v>
      </c>
      <c r="E37" s="143"/>
      <c r="F37" s="109"/>
      <c r="G37" s="109"/>
      <c r="H37" s="111">
        <f t="shared" ref="H37:H61" si="10">E37*F37+G37</f>
        <v>0</v>
      </c>
      <c r="I37" s="108"/>
      <c r="J37" s="109"/>
      <c r="K37" s="109"/>
      <c r="L37" s="110">
        <f t="shared" ref="L37:L61" si="11">I37*J37+K37</f>
        <v>0</v>
      </c>
      <c r="M37" s="108"/>
      <c r="N37" s="109"/>
      <c r="O37" s="109"/>
      <c r="P37" s="111">
        <f t="shared" ref="P37:P61" si="12">M37*N37+O37</f>
        <v>0</v>
      </c>
      <c r="Q37" s="108"/>
      <c r="R37" s="109"/>
      <c r="S37" s="109"/>
      <c r="T37" s="111">
        <f t="shared" ref="T37:T61" si="13">Q37*R37+S37</f>
        <v>0</v>
      </c>
      <c r="U37" s="108"/>
      <c r="V37" s="109"/>
      <c r="W37" s="109"/>
      <c r="X37" s="111">
        <f t="shared" ref="X37:X61" si="14">U37*V37+W37</f>
        <v>0</v>
      </c>
      <c r="Y37" s="108"/>
      <c r="Z37" s="109"/>
      <c r="AA37" s="109"/>
      <c r="AB37" s="111">
        <f t="shared" ref="AB37:AB61" si="15">Y37*Z37+AA37</f>
        <v>0</v>
      </c>
      <c r="AC37" s="108"/>
      <c r="AD37" s="109"/>
      <c r="AE37" s="109"/>
      <c r="AF37" s="144">
        <f t="shared" ref="AF37:AF61" si="16">AC37*AD37+AE37</f>
        <v>0</v>
      </c>
      <c r="AG37" s="108"/>
      <c r="AH37" s="109"/>
      <c r="AI37" s="109"/>
      <c r="AJ37" s="111">
        <f t="shared" ref="AJ37:AJ61" si="17">AG37*AH37+AI37</f>
        <v>0</v>
      </c>
      <c r="AK37" s="108"/>
      <c r="AL37" s="109"/>
      <c r="AM37" s="109"/>
      <c r="AN37" s="144">
        <f t="shared" ref="AN37:AN61" si="18">AK37*AL37+AM37</f>
        <v>0</v>
      </c>
      <c r="AO37" s="108"/>
      <c r="AP37" s="109"/>
      <c r="AQ37" s="109"/>
      <c r="AR37" s="144">
        <f t="shared" ref="AR37:AR61" si="19">AO37*AP37+AQ37</f>
        <v>0</v>
      </c>
      <c r="AS37" s="108"/>
      <c r="AT37" s="109"/>
      <c r="AU37" s="109"/>
      <c r="AV37" s="144">
        <f t="shared" ref="AV37:AV61" si="20">AS37*AT37+AU37</f>
        <v>0</v>
      </c>
      <c r="AW37" s="160"/>
      <c r="AZ37" s="161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</row>
    <row r="38" spans="1:74" s="117" customFormat="1" ht="16.2" hidden="1" thickBot="1" x14ac:dyDescent="0.35">
      <c r="A38" s="119">
        <v>5</v>
      </c>
      <c r="B38" s="142" t="s">
        <v>18</v>
      </c>
      <c r="C38" s="145"/>
      <c r="D38" s="137">
        <f t="shared" si="9"/>
        <v>308.5</v>
      </c>
      <c r="E38" s="143"/>
      <c r="F38" s="109"/>
      <c r="G38" s="109"/>
      <c r="H38" s="111">
        <f t="shared" si="10"/>
        <v>0</v>
      </c>
      <c r="I38" s="108">
        <v>1</v>
      </c>
      <c r="J38" s="109">
        <v>81</v>
      </c>
      <c r="K38" s="109">
        <v>1</v>
      </c>
      <c r="L38" s="110">
        <f t="shared" si="11"/>
        <v>82</v>
      </c>
      <c r="M38" s="108">
        <v>1</v>
      </c>
      <c r="N38" s="109">
        <v>26</v>
      </c>
      <c r="O38" s="109">
        <v>11</v>
      </c>
      <c r="P38" s="111">
        <f t="shared" si="12"/>
        <v>37</v>
      </c>
      <c r="Q38" s="108">
        <v>1.5</v>
      </c>
      <c r="R38" s="109">
        <v>104</v>
      </c>
      <c r="S38" s="109">
        <v>3</v>
      </c>
      <c r="T38" s="111">
        <f t="shared" si="13"/>
        <v>159</v>
      </c>
      <c r="U38" s="108"/>
      <c r="V38" s="109"/>
      <c r="W38" s="109"/>
      <c r="X38" s="111">
        <f t="shared" si="14"/>
        <v>0</v>
      </c>
      <c r="Y38" s="108"/>
      <c r="Z38" s="109"/>
      <c r="AA38" s="109"/>
      <c r="AB38" s="111">
        <f t="shared" si="15"/>
        <v>0</v>
      </c>
      <c r="AC38" s="108">
        <v>0.5</v>
      </c>
      <c r="AD38" s="109">
        <v>59</v>
      </c>
      <c r="AE38" s="109">
        <v>1</v>
      </c>
      <c r="AF38" s="144">
        <f t="shared" si="16"/>
        <v>30.5</v>
      </c>
      <c r="AG38" s="108"/>
      <c r="AH38" s="109"/>
      <c r="AI38" s="109"/>
      <c r="AJ38" s="111">
        <f t="shared" si="17"/>
        <v>0</v>
      </c>
      <c r="AK38" s="108"/>
      <c r="AL38" s="109"/>
      <c r="AM38" s="109"/>
      <c r="AN38" s="144">
        <f t="shared" si="18"/>
        <v>0</v>
      </c>
      <c r="AO38" s="108"/>
      <c r="AP38" s="109"/>
      <c r="AQ38" s="109"/>
      <c r="AR38" s="144">
        <f t="shared" si="19"/>
        <v>0</v>
      </c>
      <c r="AS38" s="108"/>
      <c r="AT38" s="109"/>
      <c r="AU38" s="109"/>
      <c r="AV38" s="144">
        <f t="shared" si="20"/>
        <v>0</v>
      </c>
      <c r="AW38" s="160"/>
      <c r="AZ38" s="161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</row>
    <row r="39" spans="1:74" s="117" customFormat="1" ht="16.2" hidden="1" thickBot="1" x14ac:dyDescent="0.35">
      <c r="A39" s="146">
        <v>6</v>
      </c>
      <c r="B39" s="142" t="s">
        <v>24</v>
      </c>
      <c r="C39" s="145"/>
      <c r="D39" s="137">
        <f t="shared" si="9"/>
        <v>220</v>
      </c>
      <c r="E39" s="143"/>
      <c r="F39" s="109"/>
      <c r="G39" s="109"/>
      <c r="H39" s="111">
        <f t="shared" si="10"/>
        <v>0</v>
      </c>
      <c r="I39" s="108">
        <v>1</v>
      </c>
      <c r="J39" s="109">
        <v>59</v>
      </c>
      <c r="K39" s="109">
        <v>3</v>
      </c>
      <c r="L39" s="110">
        <f t="shared" si="11"/>
        <v>62</v>
      </c>
      <c r="M39" s="108"/>
      <c r="N39" s="109"/>
      <c r="O39" s="109"/>
      <c r="P39" s="111">
        <f t="shared" si="12"/>
        <v>0</v>
      </c>
      <c r="Q39" s="108">
        <v>1.5</v>
      </c>
      <c r="R39" s="109">
        <v>104</v>
      </c>
      <c r="S39" s="109">
        <v>2</v>
      </c>
      <c r="T39" s="111">
        <f t="shared" si="13"/>
        <v>158</v>
      </c>
      <c r="U39" s="108"/>
      <c r="V39" s="109"/>
      <c r="W39" s="109"/>
      <c r="X39" s="111">
        <f t="shared" si="14"/>
        <v>0</v>
      </c>
      <c r="Y39" s="108"/>
      <c r="Z39" s="109"/>
      <c r="AA39" s="109"/>
      <c r="AB39" s="111">
        <f t="shared" si="15"/>
        <v>0</v>
      </c>
      <c r="AC39" s="108"/>
      <c r="AD39" s="109"/>
      <c r="AE39" s="109"/>
      <c r="AF39" s="144">
        <f t="shared" si="16"/>
        <v>0</v>
      </c>
      <c r="AG39" s="108"/>
      <c r="AH39" s="109"/>
      <c r="AI39" s="109"/>
      <c r="AJ39" s="111">
        <f t="shared" si="17"/>
        <v>0</v>
      </c>
      <c r="AK39" s="108"/>
      <c r="AL39" s="109"/>
      <c r="AM39" s="109"/>
      <c r="AN39" s="144">
        <f t="shared" si="18"/>
        <v>0</v>
      </c>
      <c r="AO39" s="108"/>
      <c r="AP39" s="109"/>
      <c r="AQ39" s="109"/>
      <c r="AR39" s="144">
        <f t="shared" si="19"/>
        <v>0</v>
      </c>
      <c r="AS39" s="108"/>
      <c r="AT39" s="109"/>
      <c r="AU39" s="109"/>
      <c r="AV39" s="144">
        <f t="shared" si="20"/>
        <v>0</v>
      </c>
      <c r="AW39" s="160"/>
      <c r="AZ39" s="161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</row>
    <row r="40" spans="1:74" s="117" customFormat="1" ht="16.2" hidden="1" thickBot="1" x14ac:dyDescent="0.35">
      <c r="A40" s="119">
        <v>10</v>
      </c>
      <c r="B40" s="142" t="s">
        <v>7</v>
      </c>
      <c r="C40" s="113">
        <v>2002</v>
      </c>
      <c r="D40" s="137">
        <f t="shared" si="9"/>
        <v>130.5</v>
      </c>
      <c r="E40" s="143">
        <v>0.5</v>
      </c>
      <c r="F40" s="109">
        <v>81</v>
      </c>
      <c r="G40" s="109">
        <v>2</v>
      </c>
      <c r="H40" s="111">
        <f t="shared" si="10"/>
        <v>42.5</v>
      </c>
      <c r="I40" s="108">
        <v>1</v>
      </c>
      <c r="J40" s="109">
        <v>81</v>
      </c>
      <c r="K40" s="109">
        <v>7</v>
      </c>
      <c r="L40" s="110">
        <f t="shared" si="11"/>
        <v>88</v>
      </c>
      <c r="M40" s="108"/>
      <c r="N40" s="109"/>
      <c r="O40" s="109"/>
      <c r="P40" s="111">
        <f t="shared" si="12"/>
        <v>0</v>
      </c>
      <c r="Q40" s="108"/>
      <c r="R40" s="109"/>
      <c r="S40" s="109"/>
      <c r="T40" s="111">
        <f t="shared" si="13"/>
        <v>0</v>
      </c>
      <c r="U40" s="108"/>
      <c r="V40" s="109"/>
      <c r="W40" s="109"/>
      <c r="X40" s="111">
        <f t="shared" si="14"/>
        <v>0</v>
      </c>
      <c r="Y40" s="108"/>
      <c r="Z40" s="109"/>
      <c r="AA40" s="109"/>
      <c r="AB40" s="111">
        <f t="shared" si="15"/>
        <v>0</v>
      </c>
      <c r="AC40" s="108"/>
      <c r="AD40" s="109"/>
      <c r="AE40" s="109"/>
      <c r="AF40" s="144">
        <f t="shared" si="16"/>
        <v>0</v>
      </c>
      <c r="AG40" s="108"/>
      <c r="AH40" s="109"/>
      <c r="AI40" s="109"/>
      <c r="AJ40" s="111">
        <f t="shared" si="17"/>
        <v>0</v>
      </c>
      <c r="AK40" s="108"/>
      <c r="AL40" s="109"/>
      <c r="AM40" s="109"/>
      <c r="AN40" s="144">
        <f t="shared" si="18"/>
        <v>0</v>
      </c>
      <c r="AO40" s="108"/>
      <c r="AP40" s="109"/>
      <c r="AQ40" s="109"/>
      <c r="AR40" s="144">
        <f t="shared" si="19"/>
        <v>0</v>
      </c>
      <c r="AS40" s="108"/>
      <c r="AT40" s="109"/>
      <c r="AU40" s="109"/>
      <c r="AV40" s="144">
        <f t="shared" si="20"/>
        <v>0</v>
      </c>
      <c r="AW40" s="160"/>
      <c r="AZ40" s="161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</row>
    <row r="41" spans="1:74" s="117" customFormat="1" ht="16.2" hidden="1" thickBot="1" x14ac:dyDescent="0.35">
      <c r="A41" s="119">
        <v>11</v>
      </c>
      <c r="B41" s="107" t="s">
        <v>36</v>
      </c>
      <c r="C41" s="113">
        <v>2006</v>
      </c>
      <c r="D41" s="137">
        <f t="shared" si="9"/>
        <v>101</v>
      </c>
      <c r="E41" s="143">
        <v>1</v>
      </c>
      <c r="F41" s="109">
        <v>42</v>
      </c>
      <c r="G41" s="109">
        <v>4</v>
      </c>
      <c r="H41" s="111">
        <f t="shared" si="10"/>
        <v>46</v>
      </c>
      <c r="I41" s="108"/>
      <c r="J41" s="109"/>
      <c r="K41" s="109"/>
      <c r="L41" s="110">
        <f t="shared" si="11"/>
        <v>0</v>
      </c>
      <c r="M41" s="108">
        <v>1</v>
      </c>
      <c r="N41" s="109">
        <v>26</v>
      </c>
      <c r="O41" s="109">
        <v>10</v>
      </c>
      <c r="P41" s="111">
        <f t="shared" si="12"/>
        <v>36</v>
      </c>
      <c r="Q41" s="108"/>
      <c r="R41" s="109"/>
      <c r="S41" s="109"/>
      <c r="T41" s="111">
        <f t="shared" si="13"/>
        <v>0</v>
      </c>
      <c r="U41" s="108"/>
      <c r="V41" s="109"/>
      <c r="W41" s="109"/>
      <c r="X41" s="111">
        <f t="shared" si="14"/>
        <v>0</v>
      </c>
      <c r="Y41" s="108">
        <v>1</v>
      </c>
      <c r="Z41" s="109">
        <v>16</v>
      </c>
      <c r="AA41" s="109">
        <v>3</v>
      </c>
      <c r="AB41" s="111">
        <f t="shared" si="15"/>
        <v>19</v>
      </c>
      <c r="AC41" s="108"/>
      <c r="AD41" s="109"/>
      <c r="AE41" s="109"/>
      <c r="AF41" s="144">
        <f t="shared" si="16"/>
        <v>0</v>
      </c>
      <c r="AG41" s="108"/>
      <c r="AH41" s="109"/>
      <c r="AI41" s="109"/>
      <c r="AJ41" s="111">
        <f t="shared" si="17"/>
        <v>0</v>
      </c>
      <c r="AK41" s="108"/>
      <c r="AL41" s="109"/>
      <c r="AM41" s="109"/>
      <c r="AN41" s="144">
        <f t="shared" si="18"/>
        <v>0</v>
      </c>
      <c r="AO41" s="108"/>
      <c r="AP41" s="109"/>
      <c r="AQ41" s="109"/>
      <c r="AR41" s="144">
        <f t="shared" si="19"/>
        <v>0</v>
      </c>
      <c r="AS41" s="108"/>
      <c r="AT41" s="109"/>
      <c r="AU41" s="109"/>
      <c r="AV41" s="144">
        <f t="shared" si="20"/>
        <v>0</v>
      </c>
      <c r="AW41" s="160"/>
      <c r="AZ41" s="161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</row>
    <row r="42" spans="1:74" s="117" customFormat="1" ht="16.2" hidden="1" thickBot="1" x14ac:dyDescent="0.35">
      <c r="A42" s="119">
        <v>13</v>
      </c>
      <c r="D42" s="137">
        <f t="shared" si="9"/>
        <v>83</v>
      </c>
      <c r="E42" s="143"/>
      <c r="F42" s="109"/>
      <c r="G42" s="109"/>
      <c r="H42" s="111">
        <f t="shared" si="10"/>
        <v>0</v>
      </c>
      <c r="I42" s="108">
        <v>0.5</v>
      </c>
      <c r="J42" s="109">
        <v>14</v>
      </c>
      <c r="K42" s="109">
        <v>1</v>
      </c>
      <c r="L42" s="110">
        <f t="shared" si="11"/>
        <v>8</v>
      </c>
      <c r="M42" s="108">
        <v>1</v>
      </c>
      <c r="N42" s="109">
        <v>26</v>
      </c>
      <c r="O42" s="109">
        <v>8</v>
      </c>
      <c r="P42" s="111">
        <f t="shared" si="12"/>
        <v>34</v>
      </c>
      <c r="Q42" s="108"/>
      <c r="R42" s="109"/>
      <c r="S42" s="109"/>
      <c r="T42" s="111">
        <f t="shared" si="13"/>
        <v>0</v>
      </c>
      <c r="U42" s="108"/>
      <c r="V42" s="109"/>
      <c r="W42" s="109"/>
      <c r="X42" s="111">
        <f t="shared" si="14"/>
        <v>0</v>
      </c>
      <c r="Y42" s="108">
        <v>1</v>
      </c>
      <c r="Z42" s="109">
        <v>24</v>
      </c>
      <c r="AA42" s="109">
        <v>3</v>
      </c>
      <c r="AB42" s="111">
        <f t="shared" si="15"/>
        <v>27</v>
      </c>
      <c r="AC42" s="108">
        <v>0.5</v>
      </c>
      <c r="AD42" s="109">
        <v>22</v>
      </c>
      <c r="AE42" s="109">
        <v>3</v>
      </c>
      <c r="AF42" s="144">
        <f t="shared" si="16"/>
        <v>14</v>
      </c>
      <c r="AG42" s="108"/>
      <c r="AH42" s="109"/>
      <c r="AI42" s="109"/>
      <c r="AJ42" s="111">
        <f t="shared" si="17"/>
        <v>0</v>
      </c>
      <c r="AK42" s="108"/>
      <c r="AL42" s="109"/>
      <c r="AM42" s="109"/>
      <c r="AN42" s="144">
        <f t="shared" si="18"/>
        <v>0</v>
      </c>
      <c r="AO42" s="108"/>
      <c r="AP42" s="109"/>
      <c r="AQ42" s="109"/>
      <c r="AR42" s="144">
        <f t="shared" si="19"/>
        <v>0</v>
      </c>
      <c r="AS42" s="108"/>
      <c r="AT42" s="109"/>
      <c r="AU42" s="109"/>
      <c r="AV42" s="144">
        <f t="shared" si="20"/>
        <v>0</v>
      </c>
      <c r="AW42" s="160"/>
      <c r="AZ42" s="161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</row>
    <row r="43" spans="1:74" s="117" customFormat="1" ht="16.2" hidden="1" thickBot="1" x14ac:dyDescent="0.35">
      <c r="A43" s="119">
        <v>14</v>
      </c>
      <c r="B43" s="142" t="s">
        <v>34</v>
      </c>
      <c r="C43" s="145"/>
      <c r="D43" s="137">
        <f t="shared" si="9"/>
        <v>59</v>
      </c>
      <c r="E43" s="143">
        <v>1</v>
      </c>
      <c r="F43" s="109">
        <v>42</v>
      </c>
      <c r="G43" s="109">
        <v>8</v>
      </c>
      <c r="H43" s="111">
        <f t="shared" si="10"/>
        <v>50</v>
      </c>
      <c r="I43" s="108"/>
      <c r="J43" s="109"/>
      <c r="K43" s="109"/>
      <c r="L43" s="110">
        <f t="shared" si="11"/>
        <v>0</v>
      </c>
      <c r="M43" s="108"/>
      <c r="N43" s="109"/>
      <c r="O43" s="109"/>
      <c r="P43" s="111">
        <f t="shared" si="12"/>
        <v>0</v>
      </c>
      <c r="Q43" s="108">
        <v>0.5</v>
      </c>
      <c r="R43" s="109">
        <v>0</v>
      </c>
      <c r="S43" s="109">
        <v>0</v>
      </c>
      <c r="T43" s="111">
        <f t="shared" si="13"/>
        <v>0</v>
      </c>
      <c r="U43" s="108"/>
      <c r="V43" s="109"/>
      <c r="W43" s="109"/>
      <c r="X43" s="111">
        <f t="shared" si="14"/>
        <v>0</v>
      </c>
      <c r="Y43" s="108"/>
      <c r="Z43" s="109"/>
      <c r="AA43" s="109"/>
      <c r="AB43" s="111">
        <f t="shared" si="15"/>
        <v>0</v>
      </c>
      <c r="AC43" s="108">
        <v>0.5</v>
      </c>
      <c r="AD43" s="109">
        <v>14</v>
      </c>
      <c r="AE43" s="109">
        <v>2</v>
      </c>
      <c r="AF43" s="144">
        <f t="shared" si="16"/>
        <v>9</v>
      </c>
      <c r="AG43" s="108"/>
      <c r="AH43" s="109"/>
      <c r="AI43" s="109"/>
      <c r="AJ43" s="111">
        <f t="shared" si="17"/>
        <v>0</v>
      </c>
      <c r="AK43" s="108"/>
      <c r="AL43" s="109"/>
      <c r="AM43" s="109"/>
      <c r="AN43" s="144">
        <f t="shared" si="18"/>
        <v>0</v>
      </c>
      <c r="AO43" s="108"/>
      <c r="AP43" s="109"/>
      <c r="AQ43" s="109"/>
      <c r="AR43" s="144">
        <f t="shared" si="19"/>
        <v>0</v>
      </c>
      <c r="AS43" s="108"/>
      <c r="AT43" s="109"/>
      <c r="AU43" s="109"/>
      <c r="AV43" s="144">
        <f t="shared" si="20"/>
        <v>0</v>
      </c>
      <c r="AW43" s="160"/>
      <c r="AZ43" s="161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</row>
    <row r="44" spans="1:74" s="117" customFormat="1" ht="16.2" hidden="1" thickBot="1" x14ac:dyDescent="0.35">
      <c r="A44" s="119">
        <v>15</v>
      </c>
      <c r="B44" s="107" t="s">
        <v>7</v>
      </c>
      <c r="C44" s="113">
        <v>2002</v>
      </c>
      <c r="D44" s="137">
        <f t="shared" si="9"/>
        <v>55</v>
      </c>
      <c r="E44" s="143"/>
      <c r="F44" s="109"/>
      <c r="G44" s="109"/>
      <c r="H44" s="111">
        <f t="shared" si="10"/>
        <v>0</v>
      </c>
      <c r="I44" s="108"/>
      <c r="J44" s="109"/>
      <c r="K44" s="109"/>
      <c r="L44" s="110">
        <f t="shared" si="11"/>
        <v>0</v>
      </c>
      <c r="M44" s="108"/>
      <c r="N44" s="109"/>
      <c r="O44" s="109"/>
      <c r="P44" s="111">
        <f t="shared" si="12"/>
        <v>0</v>
      </c>
      <c r="Q44" s="108">
        <v>0.5</v>
      </c>
      <c r="R44" s="109">
        <v>104</v>
      </c>
      <c r="S44" s="109">
        <v>3</v>
      </c>
      <c r="T44" s="111">
        <f t="shared" si="13"/>
        <v>55</v>
      </c>
      <c r="U44" s="108"/>
      <c r="V44" s="109"/>
      <c r="W44" s="109"/>
      <c r="X44" s="111">
        <f t="shared" si="14"/>
        <v>0</v>
      </c>
      <c r="Y44" s="108"/>
      <c r="Z44" s="109"/>
      <c r="AA44" s="109"/>
      <c r="AB44" s="111">
        <f t="shared" si="15"/>
        <v>0</v>
      </c>
      <c r="AC44" s="108"/>
      <c r="AD44" s="109"/>
      <c r="AE44" s="109"/>
      <c r="AF44" s="144">
        <f t="shared" si="16"/>
        <v>0</v>
      </c>
      <c r="AG44" s="108"/>
      <c r="AH44" s="109"/>
      <c r="AI44" s="109"/>
      <c r="AJ44" s="111">
        <f t="shared" si="17"/>
        <v>0</v>
      </c>
      <c r="AK44" s="108"/>
      <c r="AL44" s="109"/>
      <c r="AM44" s="109"/>
      <c r="AN44" s="144">
        <f t="shared" si="18"/>
        <v>0</v>
      </c>
      <c r="AO44" s="108"/>
      <c r="AP44" s="109"/>
      <c r="AQ44" s="109"/>
      <c r="AR44" s="144">
        <f t="shared" si="19"/>
        <v>0</v>
      </c>
      <c r="AS44" s="108"/>
      <c r="AT44" s="109"/>
      <c r="AU44" s="109"/>
      <c r="AV44" s="144">
        <f t="shared" si="20"/>
        <v>0</v>
      </c>
      <c r="AW44" s="160"/>
      <c r="AZ44" s="161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</row>
    <row r="45" spans="1:74" s="117" customFormat="1" ht="16.2" hidden="1" thickBot="1" x14ac:dyDescent="0.35">
      <c r="A45" s="119">
        <v>16</v>
      </c>
      <c r="B45" s="107" t="s">
        <v>46</v>
      </c>
      <c r="C45" s="145"/>
      <c r="D45" s="137">
        <f t="shared" si="9"/>
        <v>50</v>
      </c>
      <c r="E45" s="143"/>
      <c r="F45" s="109"/>
      <c r="G45" s="109"/>
      <c r="H45" s="111">
        <f t="shared" si="10"/>
        <v>0</v>
      </c>
      <c r="I45" s="108">
        <v>1</v>
      </c>
      <c r="J45" s="109">
        <v>44</v>
      </c>
      <c r="K45" s="109">
        <v>6</v>
      </c>
      <c r="L45" s="111">
        <f t="shared" si="11"/>
        <v>50</v>
      </c>
      <c r="M45" s="108"/>
      <c r="N45" s="109"/>
      <c r="O45" s="109"/>
      <c r="P45" s="111">
        <f t="shared" si="12"/>
        <v>0</v>
      </c>
      <c r="Q45" s="108"/>
      <c r="R45" s="109"/>
      <c r="S45" s="109"/>
      <c r="T45" s="111">
        <f t="shared" si="13"/>
        <v>0</v>
      </c>
      <c r="U45" s="108"/>
      <c r="V45" s="109"/>
      <c r="W45" s="109"/>
      <c r="X45" s="111">
        <f t="shared" si="14"/>
        <v>0</v>
      </c>
      <c r="Y45" s="108"/>
      <c r="Z45" s="109"/>
      <c r="AA45" s="109"/>
      <c r="AB45" s="111">
        <f t="shared" si="15"/>
        <v>0</v>
      </c>
      <c r="AC45" s="108"/>
      <c r="AD45" s="109"/>
      <c r="AE45" s="109"/>
      <c r="AF45" s="144">
        <f t="shared" si="16"/>
        <v>0</v>
      </c>
      <c r="AG45" s="108"/>
      <c r="AH45" s="109"/>
      <c r="AI45" s="109"/>
      <c r="AJ45" s="111">
        <f t="shared" si="17"/>
        <v>0</v>
      </c>
      <c r="AK45" s="108"/>
      <c r="AL45" s="109"/>
      <c r="AM45" s="109"/>
      <c r="AN45" s="144">
        <f t="shared" si="18"/>
        <v>0</v>
      </c>
      <c r="AO45" s="108"/>
      <c r="AP45" s="109"/>
      <c r="AQ45" s="109"/>
      <c r="AR45" s="144">
        <f t="shared" si="19"/>
        <v>0</v>
      </c>
      <c r="AS45" s="108"/>
      <c r="AT45" s="109"/>
      <c r="AU45" s="109"/>
      <c r="AV45" s="144">
        <f t="shared" si="20"/>
        <v>0</v>
      </c>
      <c r="AW45" s="160"/>
      <c r="AZ45" s="161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</row>
    <row r="46" spans="1:74" s="117" customFormat="1" ht="16.2" hidden="1" thickBot="1" x14ac:dyDescent="0.35">
      <c r="A46" s="119">
        <v>17</v>
      </c>
      <c r="C46" s="113"/>
      <c r="D46" s="137">
        <f t="shared" si="9"/>
        <v>48</v>
      </c>
      <c r="E46" s="143">
        <v>1</v>
      </c>
      <c r="F46" s="109">
        <v>42</v>
      </c>
      <c r="G46" s="109">
        <v>6</v>
      </c>
      <c r="H46" s="111">
        <f t="shared" si="10"/>
        <v>48</v>
      </c>
      <c r="I46" s="108"/>
      <c r="J46" s="109"/>
      <c r="K46" s="109"/>
      <c r="L46" s="110">
        <f t="shared" si="11"/>
        <v>0</v>
      </c>
      <c r="M46" s="108">
        <v>0.5</v>
      </c>
      <c r="N46" s="109">
        <v>0</v>
      </c>
      <c r="O46" s="109">
        <v>0</v>
      </c>
      <c r="P46" s="111">
        <f t="shared" si="12"/>
        <v>0</v>
      </c>
      <c r="Q46" s="108"/>
      <c r="R46" s="109"/>
      <c r="S46" s="109"/>
      <c r="T46" s="111">
        <f t="shared" si="13"/>
        <v>0</v>
      </c>
      <c r="U46" s="108"/>
      <c r="V46" s="109"/>
      <c r="W46" s="109"/>
      <c r="X46" s="111">
        <f t="shared" si="14"/>
        <v>0</v>
      </c>
      <c r="Y46" s="108"/>
      <c r="Z46" s="109"/>
      <c r="AA46" s="109"/>
      <c r="AB46" s="111">
        <f t="shared" si="15"/>
        <v>0</v>
      </c>
      <c r="AC46" s="108"/>
      <c r="AD46" s="109"/>
      <c r="AE46" s="109"/>
      <c r="AF46" s="144">
        <f t="shared" si="16"/>
        <v>0</v>
      </c>
      <c r="AG46" s="108"/>
      <c r="AH46" s="109"/>
      <c r="AI46" s="109"/>
      <c r="AJ46" s="111">
        <f t="shared" si="17"/>
        <v>0</v>
      </c>
      <c r="AK46" s="108"/>
      <c r="AL46" s="109"/>
      <c r="AM46" s="109"/>
      <c r="AN46" s="144">
        <f t="shared" si="18"/>
        <v>0</v>
      </c>
      <c r="AO46" s="108"/>
      <c r="AP46" s="109"/>
      <c r="AQ46" s="109"/>
      <c r="AR46" s="144">
        <f t="shared" si="19"/>
        <v>0</v>
      </c>
      <c r="AS46" s="108"/>
      <c r="AT46" s="109"/>
      <c r="AU46" s="109"/>
      <c r="AV46" s="144">
        <f t="shared" si="20"/>
        <v>0</v>
      </c>
      <c r="AW46" s="160"/>
      <c r="AZ46" s="161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</row>
    <row r="47" spans="1:74" s="117" customFormat="1" ht="16.2" hidden="1" thickBot="1" x14ac:dyDescent="0.35">
      <c r="A47" s="119" t="s">
        <v>66</v>
      </c>
      <c r="B47" s="107" t="s">
        <v>19</v>
      </c>
      <c r="C47" s="113">
        <v>2006</v>
      </c>
      <c r="D47" s="137">
        <f t="shared" si="9"/>
        <v>47</v>
      </c>
      <c r="E47" s="143">
        <v>1</v>
      </c>
      <c r="F47" s="109">
        <v>42</v>
      </c>
      <c r="G47" s="109">
        <v>5</v>
      </c>
      <c r="H47" s="111">
        <f t="shared" si="10"/>
        <v>47</v>
      </c>
      <c r="I47" s="108"/>
      <c r="J47" s="109"/>
      <c r="K47" s="109"/>
      <c r="L47" s="110">
        <f t="shared" si="11"/>
        <v>0</v>
      </c>
      <c r="M47" s="108"/>
      <c r="N47" s="109"/>
      <c r="O47" s="109"/>
      <c r="P47" s="111">
        <f t="shared" si="12"/>
        <v>0</v>
      </c>
      <c r="Q47" s="108"/>
      <c r="R47" s="109"/>
      <c r="S47" s="109"/>
      <c r="T47" s="111">
        <f t="shared" si="13"/>
        <v>0</v>
      </c>
      <c r="U47" s="108"/>
      <c r="V47" s="109"/>
      <c r="W47" s="109"/>
      <c r="X47" s="111">
        <f t="shared" si="14"/>
        <v>0</v>
      </c>
      <c r="Y47" s="108"/>
      <c r="Z47" s="109"/>
      <c r="AA47" s="109"/>
      <c r="AB47" s="111">
        <f t="shared" si="15"/>
        <v>0</v>
      </c>
      <c r="AC47" s="108"/>
      <c r="AD47" s="109"/>
      <c r="AE47" s="109"/>
      <c r="AF47" s="144">
        <f t="shared" si="16"/>
        <v>0</v>
      </c>
      <c r="AG47" s="108"/>
      <c r="AH47" s="109"/>
      <c r="AI47" s="109"/>
      <c r="AJ47" s="111">
        <f t="shared" si="17"/>
        <v>0</v>
      </c>
      <c r="AK47" s="108"/>
      <c r="AL47" s="109"/>
      <c r="AM47" s="109"/>
      <c r="AN47" s="144">
        <f t="shared" si="18"/>
        <v>0</v>
      </c>
      <c r="AO47" s="108"/>
      <c r="AP47" s="109"/>
      <c r="AQ47" s="109"/>
      <c r="AR47" s="144">
        <f t="shared" si="19"/>
        <v>0</v>
      </c>
      <c r="AS47" s="108"/>
      <c r="AT47" s="109"/>
      <c r="AU47" s="109"/>
      <c r="AV47" s="144">
        <f t="shared" si="20"/>
        <v>0</v>
      </c>
      <c r="AW47" s="160"/>
      <c r="AZ47" s="161"/>
      <c r="BA47" s="115"/>
      <c r="BB47" s="115"/>
      <c r="BC47" s="115"/>
      <c r="BD47" s="115"/>
      <c r="BE47" s="115"/>
      <c r="BF47" s="115"/>
      <c r="BG47" s="115"/>
      <c r="BH47" s="115"/>
      <c r="BI47" s="147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</row>
    <row r="48" spans="1:74" s="117" customFormat="1" ht="16.2" hidden="1" thickBot="1" x14ac:dyDescent="0.35">
      <c r="A48" s="119" t="s">
        <v>66</v>
      </c>
      <c r="B48" s="107" t="s">
        <v>80</v>
      </c>
      <c r="C48" s="145"/>
      <c r="D48" s="137">
        <f t="shared" si="9"/>
        <v>45</v>
      </c>
      <c r="E48" s="143"/>
      <c r="F48" s="109"/>
      <c r="G48" s="109"/>
      <c r="H48" s="111">
        <f t="shared" si="10"/>
        <v>0</v>
      </c>
      <c r="I48" s="108">
        <v>1</v>
      </c>
      <c r="J48" s="109">
        <v>24</v>
      </c>
      <c r="K48" s="109">
        <v>1</v>
      </c>
      <c r="L48" s="110">
        <f t="shared" si="11"/>
        <v>25</v>
      </c>
      <c r="M48" s="108">
        <v>1</v>
      </c>
      <c r="N48" s="109">
        <v>20</v>
      </c>
      <c r="O48" s="109">
        <v>0</v>
      </c>
      <c r="P48" s="111">
        <f t="shared" si="12"/>
        <v>20</v>
      </c>
      <c r="Q48" s="108"/>
      <c r="R48" s="109"/>
      <c r="S48" s="109"/>
      <c r="T48" s="111">
        <f t="shared" si="13"/>
        <v>0</v>
      </c>
      <c r="U48" s="108"/>
      <c r="V48" s="109"/>
      <c r="W48" s="109"/>
      <c r="X48" s="111">
        <f t="shared" si="14"/>
        <v>0</v>
      </c>
      <c r="Y48" s="108"/>
      <c r="Z48" s="109"/>
      <c r="AA48" s="109"/>
      <c r="AB48" s="111">
        <f t="shared" si="15"/>
        <v>0</v>
      </c>
      <c r="AC48" s="108"/>
      <c r="AD48" s="109"/>
      <c r="AE48" s="109"/>
      <c r="AF48" s="144">
        <f t="shared" si="16"/>
        <v>0</v>
      </c>
      <c r="AG48" s="108"/>
      <c r="AH48" s="109"/>
      <c r="AI48" s="109"/>
      <c r="AJ48" s="111">
        <f t="shared" si="17"/>
        <v>0</v>
      </c>
      <c r="AK48" s="108"/>
      <c r="AL48" s="109"/>
      <c r="AM48" s="109"/>
      <c r="AN48" s="144">
        <f t="shared" si="18"/>
        <v>0</v>
      </c>
      <c r="AO48" s="108"/>
      <c r="AP48" s="109"/>
      <c r="AQ48" s="109"/>
      <c r="AR48" s="144">
        <f t="shared" si="19"/>
        <v>0</v>
      </c>
      <c r="AS48" s="108"/>
      <c r="AT48" s="109"/>
      <c r="AU48" s="109"/>
      <c r="AV48" s="144">
        <f t="shared" si="20"/>
        <v>0</v>
      </c>
      <c r="AW48" s="160"/>
      <c r="AZ48" s="161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</row>
    <row r="49" spans="1:76" s="117" customFormat="1" ht="16.2" hidden="1" thickBot="1" x14ac:dyDescent="0.35">
      <c r="A49" s="119" t="s">
        <v>66</v>
      </c>
      <c r="B49" s="107" t="s">
        <v>123</v>
      </c>
      <c r="C49" s="145"/>
      <c r="D49" s="137">
        <f t="shared" si="9"/>
        <v>45</v>
      </c>
      <c r="E49" s="143"/>
      <c r="F49" s="109"/>
      <c r="G49" s="109"/>
      <c r="H49" s="111">
        <f t="shared" si="10"/>
        <v>0</v>
      </c>
      <c r="I49" s="108"/>
      <c r="J49" s="109"/>
      <c r="K49" s="109"/>
      <c r="L49" s="110">
        <f t="shared" si="11"/>
        <v>0</v>
      </c>
      <c r="M49" s="108"/>
      <c r="N49" s="109"/>
      <c r="O49" s="109"/>
      <c r="P49" s="111">
        <f t="shared" si="12"/>
        <v>0</v>
      </c>
      <c r="Q49" s="108"/>
      <c r="R49" s="109"/>
      <c r="S49" s="109"/>
      <c r="T49" s="111">
        <f t="shared" si="13"/>
        <v>0</v>
      </c>
      <c r="U49" s="108"/>
      <c r="V49" s="109"/>
      <c r="W49" s="109"/>
      <c r="X49" s="111">
        <f t="shared" si="14"/>
        <v>0</v>
      </c>
      <c r="Y49" s="108">
        <v>1</v>
      </c>
      <c r="Z49" s="109">
        <v>40</v>
      </c>
      <c r="AA49" s="109">
        <v>5</v>
      </c>
      <c r="AB49" s="111">
        <f t="shared" si="15"/>
        <v>45</v>
      </c>
      <c r="AC49" s="108"/>
      <c r="AD49" s="109"/>
      <c r="AE49" s="109"/>
      <c r="AF49" s="144">
        <f t="shared" si="16"/>
        <v>0</v>
      </c>
      <c r="AG49" s="108"/>
      <c r="AH49" s="109"/>
      <c r="AI49" s="109"/>
      <c r="AJ49" s="111">
        <f t="shared" si="17"/>
        <v>0</v>
      </c>
      <c r="AK49" s="108"/>
      <c r="AL49" s="109"/>
      <c r="AM49" s="109"/>
      <c r="AN49" s="144">
        <f t="shared" si="18"/>
        <v>0</v>
      </c>
      <c r="AO49" s="108"/>
      <c r="AP49" s="109"/>
      <c r="AQ49" s="109"/>
      <c r="AR49" s="144">
        <f t="shared" si="19"/>
        <v>0</v>
      </c>
      <c r="AS49" s="108"/>
      <c r="AT49" s="109"/>
      <c r="AU49" s="109"/>
      <c r="AV49" s="144">
        <f t="shared" si="20"/>
        <v>0</v>
      </c>
      <c r="AW49" s="160"/>
      <c r="AZ49" s="161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</row>
    <row r="50" spans="1:76" s="117" customFormat="1" ht="16.2" hidden="1" thickBot="1" x14ac:dyDescent="0.35">
      <c r="A50" s="119"/>
      <c r="B50" s="142" t="s">
        <v>10</v>
      </c>
      <c r="C50" s="113">
        <v>2000</v>
      </c>
      <c r="D50" s="137">
        <f t="shared" si="9"/>
        <v>39</v>
      </c>
      <c r="E50" s="143"/>
      <c r="F50" s="109"/>
      <c r="G50" s="109"/>
      <c r="H50" s="111">
        <f t="shared" si="10"/>
        <v>0</v>
      </c>
      <c r="I50" s="108"/>
      <c r="J50" s="109"/>
      <c r="K50" s="109"/>
      <c r="L50" s="110">
        <f t="shared" si="11"/>
        <v>0</v>
      </c>
      <c r="M50" s="108">
        <v>1</v>
      </c>
      <c r="N50" s="109">
        <v>26</v>
      </c>
      <c r="O50" s="109">
        <v>13</v>
      </c>
      <c r="P50" s="111">
        <f t="shared" si="12"/>
        <v>39</v>
      </c>
      <c r="Q50" s="108"/>
      <c r="R50" s="109"/>
      <c r="S50" s="109"/>
      <c r="T50" s="111">
        <f t="shared" si="13"/>
        <v>0</v>
      </c>
      <c r="U50" s="108"/>
      <c r="V50" s="109"/>
      <c r="W50" s="109"/>
      <c r="X50" s="111">
        <f t="shared" si="14"/>
        <v>0</v>
      </c>
      <c r="Y50" s="108"/>
      <c r="Z50" s="109"/>
      <c r="AA50" s="109"/>
      <c r="AB50" s="111">
        <f t="shared" si="15"/>
        <v>0</v>
      </c>
      <c r="AC50" s="108"/>
      <c r="AD50" s="109"/>
      <c r="AE50" s="109"/>
      <c r="AF50" s="144">
        <f t="shared" si="16"/>
        <v>0</v>
      </c>
      <c r="AG50" s="108"/>
      <c r="AH50" s="109"/>
      <c r="AI50" s="109"/>
      <c r="AJ50" s="111">
        <f t="shared" si="17"/>
        <v>0</v>
      </c>
      <c r="AK50" s="108"/>
      <c r="AL50" s="109"/>
      <c r="AM50" s="109"/>
      <c r="AN50" s="144">
        <f t="shared" si="18"/>
        <v>0</v>
      </c>
      <c r="AO50" s="108"/>
      <c r="AP50" s="109"/>
      <c r="AQ50" s="109"/>
      <c r="AR50" s="144">
        <f t="shared" si="19"/>
        <v>0</v>
      </c>
      <c r="AS50" s="108"/>
      <c r="AT50" s="109"/>
      <c r="AU50" s="109"/>
      <c r="AV50" s="144">
        <f t="shared" si="20"/>
        <v>0</v>
      </c>
      <c r="AW50" s="160"/>
      <c r="AZ50" s="161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48"/>
      <c r="BX50" s="148"/>
    </row>
    <row r="51" spans="1:76" s="117" customFormat="1" ht="16.2" hidden="1" thickBot="1" x14ac:dyDescent="0.35">
      <c r="A51" s="119" t="s">
        <v>66</v>
      </c>
      <c r="B51" s="107" t="s">
        <v>101</v>
      </c>
      <c r="C51" s="145"/>
      <c r="D51" s="137">
        <f t="shared" si="9"/>
        <v>32</v>
      </c>
      <c r="E51" s="143"/>
      <c r="F51" s="109"/>
      <c r="G51" s="109"/>
      <c r="H51" s="111">
        <f t="shared" si="10"/>
        <v>0</v>
      </c>
      <c r="I51" s="108"/>
      <c r="J51" s="109"/>
      <c r="K51" s="109"/>
      <c r="L51" s="110">
        <f t="shared" si="11"/>
        <v>0</v>
      </c>
      <c r="M51" s="108">
        <v>1</v>
      </c>
      <c r="N51" s="109">
        <v>26</v>
      </c>
      <c r="O51" s="109">
        <v>6</v>
      </c>
      <c r="P51" s="111">
        <f t="shared" si="12"/>
        <v>32</v>
      </c>
      <c r="Q51" s="108"/>
      <c r="R51" s="109"/>
      <c r="S51" s="109"/>
      <c r="T51" s="111">
        <f t="shared" si="13"/>
        <v>0</v>
      </c>
      <c r="U51" s="108"/>
      <c r="V51" s="109"/>
      <c r="W51" s="109"/>
      <c r="X51" s="111">
        <f t="shared" si="14"/>
        <v>0</v>
      </c>
      <c r="Y51" s="108"/>
      <c r="Z51" s="109"/>
      <c r="AA51" s="109"/>
      <c r="AB51" s="111">
        <f t="shared" si="15"/>
        <v>0</v>
      </c>
      <c r="AC51" s="108"/>
      <c r="AD51" s="109"/>
      <c r="AE51" s="109"/>
      <c r="AF51" s="144">
        <f t="shared" si="16"/>
        <v>0</v>
      </c>
      <c r="AG51" s="108"/>
      <c r="AH51" s="109"/>
      <c r="AI51" s="109"/>
      <c r="AJ51" s="111">
        <f t="shared" si="17"/>
        <v>0</v>
      </c>
      <c r="AK51" s="108"/>
      <c r="AL51" s="109"/>
      <c r="AM51" s="109"/>
      <c r="AN51" s="144">
        <f t="shared" si="18"/>
        <v>0</v>
      </c>
      <c r="AO51" s="108"/>
      <c r="AP51" s="109"/>
      <c r="AQ51" s="109"/>
      <c r="AR51" s="144">
        <f t="shared" si="19"/>
        <v>0</v>
      </c>
      <c r="AS51" s="108"/>
      <c r="AT51" s="109"/>
      <c r="AU51" s="109"/>
      <c r="AV51" s="144">
        <f t="shared" si="20"/>
        <v>0</v>
      </c>
      <c r="AW51" s="160"/>
      <c r="AZ51" s="161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</row>
    <row r="52" spans="1:76" s="117" customFormat="1" ht="16.2" hidden="1" thickBot="1" x14ac:dyDescent="0.35">
      <c r="A52" s="119" t="s">
        <v>66</v>
      </c>
      <c r="B52" s="142" t="s">
        <v>26</v>
      </c>
      <c r="C52" s="145"/>
      <c r="D52" s="137">
        <f t="shared" si="9"/>
        <v>29</v>
      </c>
      <c r="E52" s="143">
        <v>0</v>
      </c>
      <c r="F52" s="109">
        <v>0</v>
      </c>
      <c r="G52" s="109">
        <v>0</v>
      </c>
      <c r="H52" s="111">
        <f t="shared" si="10"/>
        <v>0</v>
      </c>
      <c r="I52" s="108"/>
      <c r="J52" s="109"/>
      <c r="K52" s="109"/>
      <c r="L52" s="110">
        <f t="shared" si="11"/>
        <v>0</v>
      </c>
      <c r="M52" s="108">
        <v>1</v>
      </c>
      <c r="N52" s="109">
        <v>26</v>
      </c>
      <c r="O52" s="109">
        <v>3</v>
      </c>
      <c r="P52" s="111">
        <f t="shared" si="12"/>
        <v>29</v>
      </c>
      <c r="Q52" s="108"/>
      <c r="R52" s="109"/>
      <c r="S52" s="109"/>
      <c r="T52" s="111">
        <f t="shared" si="13"/>
        <v>0</v>
      </c>
      <c r="U52" s="108"/>
      <c r="V52" s="109"/>
      <c r="W52" s="109"/>
      <c r="X52" s="111">
        <f t="shared" si="14"/>
        <v>0</v>
      </c>
      <c r="Y52" s="108"/>
      <c r="Z52" s="109"/>
      <c r="AA52" s="109"/>
      <c r="AB52" s="111">
        <f t="shared" si="15"/>
        <v>0</v>
      </c>
      <c r="AC52" s="108"/>
      <c r="AD52" s="109"/>
      <c r="AE52" s="109"/>
      <c r="AF52" s="144">
        <f t="shared" si="16"/>
        <v>0</v>
      </c>
      <c r="AG52" s="108"/>
      <c r="AH52" s="109"/>
      <c r="AI52" s="109"/>
      <c r="AJ52" s="111">
        <f t="shared" si="17"/>
        <v>0</v>
      </c>
      <c r="AK52" s="108"/>
      <c r="AL52" s="109"/>
      <c r="AM52" s="109"/>
      <c r="AN52" s="144">
        <f t="shared" si="18"/>
        <v>0</v>
      </c>
      <c r="AO52" s="108"/>
      <c r="AP52" s="109"/>
      <c r="AQ52" s="109"/>
      <c r="AR52" s="144">
        <f t="shared" si="19"/>
        <v>0</v>
      </c>
      <c r="AS52" s="108"/>
      <c r="AT52" s="109"/>
      <c r="AU52" s="109"/>
      <c r="AV52" s="144">
        <f t="shared" si="20"/>
        <v>0</v>
      </c>
      <c r="AW52" s="160"/>
      <c r="AZ52" s="161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</row>
    <row r="53" spans="1:76" s="117" customFormat="1" ht="16.2" hidden="1" thickBot="1" x14ac:dyDescent="0.35">
      <c r="A53" s="119" t="s">
        <v>66</v>
      </c>
      <c r="B53" s="142" t="s">
        <v>22</v>
      </c>
      <c r="C53" s="113">
        <v>2003</v>
      </c>
      <c r="D53" s="137">
        <f t="shared" si="9"/>
        <v>27.5</v>
      </c>
      <c r="E53" s="143">
        <v>0</v>
      </c>
      <c r="F53" s="109">
        <v>0</v>
      </c>
      <c r="G53" s="109">
        <v>0</v>
      </c>
      <c r="H53" s="111">
        <f t="shared" si="10"/>
        <v>0</v>
      </c>
      <c r="I53" s="108">
        <v>0</v>
      </c>
      <c r="J53" s="109">
        <v>0</v>
      </c>
      <c r="K53" s="109">
        <v>0</v>
      </c>
      <c r="L53" s="110">
        <f t="shared" si="11"/>
        <v>0</v>
      </c>
      <c r="M53" s="108"/>
      <c r="N53" s="109"/>
      <c r="O53" s="109"/>
      <c r="P53" s="111">
        <f t="shared" si="12"/>
        <v>0</v>
      </c>
      <c r="Q53" s="108">
        <v>0.5</v>
      </c>
      <c r="R53" s="109">
        <v>51</v>
      </c>
      <c r="S53" s="109">
        <v>2</v>
      </c>
      <c r="T53" s="111">
        <f t="shared" si="13"/>
        <v>27.5</v>
      </c>
      <c r="U53" s="108"/>
      <c r="V53" s="109"/>
      <c r="W53" s="109"/>
      <c r="X53" s="111">
        <f t="shared" si="14"/>
        <v>0</v>
      </c>
      <c r="Y53" s="108">
        <v>1</v>
      </c>
      <c r="Z53" s="109">
        <v>0</v>
      </c>
      <c r="AA53" s="109">
        <v>0</v>
      </c>
      <c r="AB53" s="111">
        <f t="shared" si="15"/>
        <v>0</v>
      </c>
      <c r="AC53" s="108"/>
      <c r="AD53" s="109"/>
      <c r="AE53" s="109"/>
      <c r="AF53" s="144">
        <f t="shared" si="16"/>
        <v>0</v>
      </c>
      <c r="AG53" s="108"/>
      <c r="AH53" s="109"/>
      <c r="AI53" s="109"/>
      <c r="AJ53" s="111">
        <f t="shared" si="17"/>
        <v>0</v>
      </c>
      <c r="AK53" s="108"/>
      <c r="AL53" s="109"/>
      <c r="AM53" s="109"/>
      <c r="AN53" s="144">
        <f t="shared" si="18"/>
        <v>0</v>
      </c>
      <c r="AO53" s="108"/>
      <c r="AP53" s="109"/>
      <c r="AQ53" s="109"/>
      <c r="AR53" s="144">
        <f t="shared" si="19"/>
        <v>0</v>
      </c>
      <c r="AS53" s="108"/>
      <c r="AT53" s="109"/>
      <c r="AU53" s="109"/>
      <c r="AV53" s="144">
        <f t="shared" si="20"/>
        <v>0</v>
      </c>
      <c r="AW53" s="160"/>
      <c r="AZ53" s="161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</row>
    <row r="54" spans="1:76" s="117" customFormat="1" ht="16.2" hidden="1" thickBot="1" x14ac:dyDescent="0.35">
      <c r="A54" s="146" t="s">
        <v>66</v>
      </c>
      <c r="B54" s="142" t="s">
        <v>30</v>
      </c>
      <c r="C54" s="145"/>
      <c r="D54" s="137">
        <f t="shared" si="9"/>
        <v>26</v>
      </c>
      <c r="E54" s="143"/>
      <c r="F54" s="109"/>
      <c r="G54" s="109"/>
      <c r="H54" s="111">
        <f t="shared" si="10"/>
        <v>0</v>
      </c>
      <c r="I54" s="108">
        <v>1</v>
      </c>
      <c r="J54" s="109">
        <v>24</v>
      </c>
      <c r="K54" s="109">
        <v>2</v>
      </c>
      <c r="L54" s="110">
        <f t="shared" si="11"/>
        <v>26</v>
      </c>
      <c r="M54" s="108"/>
      <c r="N54" s="109"/>
      <c r="O54" s="109"/>
      <c r="P54" s="111">
        <f t="shared" si="12"/>
        <v>0</v>
      </c>
      <c r="Q54" s="108"/>
      <c r="R54" s="109"/>
      <c r="S54" s="109"/>
      <c r="T54" s="111">
        <f t="shared" si="13"/>
        <v>0</v>
      </c>
      <c r="U54" s="108"/>
      <c r="V54" s="109"/>
      <c r="W54" s="109"/>
      <c r="X54" s="111">
        <f t="shared" si="14"/>
        <v>0</v>
      </c>
      <c r="Y54" s="108"/>
      <c r="Z54" s="109"/>
      <c r="AA54" s="109"/>
      <c r="AB54" s="111">
        <f t="shared" si="15"/>
        <v>0</v>
      </c>
      <c r="AC54" s="108"/>
      <c r="AD54" s="109"/>
      <c r="AE54" s="109"/>
      <c r="AF54" s="144">
        <f t="shared" si="16"/>
        <v>0</v>
      </c>
      <c r="AG54" s="108"/>
      <c r="AH54" s="109"/>
      <c r="AI54" s="109"/>
      <c r="AJ54" s="111">
        <f t="shared" si="17"/>
        <v>0</v>
      </c>
      <c r="AK54" s="108"/>
      <c r="AL54" s="109"/>
      <c r="AM54" s="109"/>
      <c r="AN54" s="144">
        <f t="shared" si="18"/>
        <v>0</v>
      </c>
      <c r="AO54" s="108"/>
      <c r="AP54" s="109"/>
      <c r="AQ54" s="109"/>
      <c r="AR54" s="144">
        <f t="shared" si="19"/>
        <v>0</v>
      </c>
      <c r="AS54" s="108"/>
      <c r="AT54" s="109"/>
      <c r="AU54" s="109"/>
      <c r="AV54" s="144">
        <f t="shared" si="20"/>
        <v>0</v>
      </c>
      <c r="AW54" s="160"/>
      <c r="AZ54" s="161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</row>
    <row r="55" spans="1:76" s="117" customFormat="1" ht="16.2" hidden="1" thickBot="1" x14ac:dyDescent="0.35">
      <c r="A55" s="146"/>
      <c r="B55" s="107" t="s">
        <v>87</v>
      </c>
      <c r="C55" s="145"/>
      <c r="D55" s="137">
        <f t="shared" si="9"/>
        <v>24</v>
      </c>
      <c r="E55" s="143"/>
      <c r="F55" s="109"/>
      <c r="G55" s="109"/>
      <c r="H55" s="111">
        <f t="shared" si="10"/>
        <v>0</v>
      </c>
      <c r="I55" s="108">
        <v>1</v>
      </c>
      <c r="J55" s="109">
        <v>22</v>
      </c>
      <c r="K55" s="109">
        <v>2</v>
      </c>
      <c r="L55" s="110">
        <f t="shared" si="11"/>
        <v>24</v>
      </c>
      <c r="M55" s="108"/>
      <c r="N55" s="109"/>
      <c r="O55" s="109"/>
      <c r="P55" s="111">
        <f t="shared" si="12"/>
        <v>0</v>
      </c>
      <c r="Q55" s="108"/>
      <c r="R55" s="109"/>
      <c r="S55" s="109"/>
      <c r="T55" s="111">
        <f t="shared" si="13"/>
        <v>0</v>
      </c>
      <c r="U55" s="108"/>
      <c r="V55" s="109"/>
      <c r="W55" s="109"/>
      <c r="X55" s="111">
        <f t="shared" si="14"/>
        <v>0</v>
      </c>
      <c r="Y55" s="108"/>
      <c r="Z55" s="109"/>
      <c r="AA55" s="109"/>
      <c r="AB55" s="111">
        <f t="shared" si="15"/>
        <v>0</v>
      </c>
      <c r="AC55" s="108"/>
      <c r="AD55" s="109"/>
      <c r="AE55" s="109"/>
      <c r="AF55" s="144">
        <f t="shared" si="16"/>
        <v>0</v>
      </c>
      <c r="AG55" s="108"/>
      <c r="AH55" s="109"/>
      <c r="AI55" s="109"/>
      <c r="AJ55" s="111">
        <f t="shared" si="17"/>
        <v>0</v>
      </c>
      <c r="AK55" s="108"/>
      <c r="AL55" s="109"/>
      <c r="AM55" s="109"/>
      <c r="AN55" s="144">
        <f t="shared" si="18"/>
        <v>0</v>
      </c>
      <c r="AO55" s="108"/>
      <c r="AP55" s="109"/>
      <c r="AQ55" s="109"/>
      <c r="AR55" s="144">
        <f t="shared" si="19"/>
        <v>0</v>
      </c>
      <c r="AS55" s="108"/>
      <c r="AT55" s="109"/>
      <c r="AU55" s="109"/>
      <c r="AV55" s="144">
        <f t="shared" si="20"/>
        <v>0</v>
      </c>
      <c r="AW55" s="160"/>
      <c r="AZ55" s="161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</row>
    <row r="56" spans="1:76" s="117" customFormat="1" ht="16.2" hidden="1" thickBot="1" x14ac:dyDescent="0.35">
      <c r="A56" s="146"/>
      <c r="B56" s="107" t="s">
        <v>127</v>
      </c>
      <c r="C56" s="145"/>
      <c r="D56" s="137">
        <f t="shared" si="9"/>
        <v>16</v>
      </c>
      <c r="E56" s="143"/>
      <c r="F56" s="109"/>
      <c r="G56" s="109"/>
      <c r="H56" s="111">
        <f t="shared" si="10"/>
        <v>0</v>
      </c>
      <c r="I56" s="108"/>
      <c r="J56" s="109"/>
      <c r="K56" s="109"/>
      <c r="L56" s="110">
        <f t="shared" si="11"/>
        <v>0</v>
      </c>
      <c r="M56" s="108"/>
      <c r="N56" s="109"/>
      <c r="O56" s="109"/>
      <c r="P56" s="111">
        <f t="shared" si="12"/>
        <v>0</v>
      </c>
      <c r="Q56" s="108"/>
      <c r="R56" s="109"/>
      <c r="S56" s="109"/>
      <c r="T56" s="111">
        <f t="shared" si="13"/>
        <v>0</v>
      </c>
      <c r="U56" s="108"/>
      <c r="V56" s="109"/>
      <c r="W56" s="109"/>
      <c r="X56" s="111">
        <f t="shared" si="14"/>
        <v>0</v>
      </c>
      <c r="Y56" s="108">
        <v>1</v>
      </c>
      <c r="Z56" s="109">
        <v>16</v>
      </c>
      <c r="AA56" s="109">
        <v>0</v>
      </c>
      <c r="AB56" s="111">
        <f t="shared" si="15"/>
        <v>16</v>
      </c>
      <c r="AC56" s="108"/>
      <c r="AD56" s="109"/>
      <c r="AE56" s="109"/>
      <c r="AF56" s="144">
        <f t="shared" si="16"/>
        <v>0</v>
      </c>
      <c r="AG56" s="108"/>
      <c r="AH56" s="109"/>
      <c r="AI56" s="109"/>
      <c r="AJ56" s="111">
        <f t="shared" si="17"/>
        <v>0</v>
      </c>
      <c r="AK56" s="108"/>
      <c r="AL56" s="109"/>
      <c r="AM56" s="109"/>
      <c r="AN56" s="144">
        <f t="shared" si="18"/>
        <v>0</v>
      </c>
      <c r="AO56" s="108"/>
      <c r="AP56" s="109"/>
      <c r="AQ56" s="109"/>
      <c r="AR56" s="144">
        <f t="shared" si="19"/>
        <v>0</v>
      </c>
      <c r="AS56" s="108"/>
      <c r="AT56" s="109"/>
      <c r="AU56" s="109"/>
      <c r="AV56" s="144">
        <f t="shared" si="20"/>
        <v>0</v>
      </c>
      <c r="AW56" s="160"/>
      <c r="AZ56" s="161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</row>
    <row r="57" spans="1:76" s="117" customFormat="1" ht="16.2" hidden="1" thickBot="1" x14ac:dyDescent="0.35">
      <c r="A57" s="146" t="s">
        <v>66</v>
      </c>
      <c r="B57" s="142" t="s">
        <v>103</v>
      </c>
      <c r="C57" s="145"/>
      <c r="D57" s="137">
        <f t="shared" si="9"/>
        <v>12.5</v>
      </c>
      <c r="E57" s="143"/>
      <c r="F57" s="109"/>
      <c r="G57" s="109"/>
      <c r="H57" s="111">
        <f t="shared" si="10"/>
        <v>0</v>
      </c>
      <c r="I57" s="108"/>
      <c r="J57" s="109"/>
      <c r="K57" s="109"/>
      <c r="L57" s="110">
        <f t="shared" si="11"/>
        <v>0</v>
      </c>
      <c r="M57" s="108">
        <v>1</v>
      </c>
      <c r="N57" s="109">
        <v>0</v>
      </c>
      <c r="O57" s="109">
        <v>0</v>
      </c>
      <c r="P57" s="111">
        <f t="shared" si="12"/>
        <v>0</v>
      </c>
      <c r="Q57" s="108"/>
      <c r="R57" s="109"/>
      <c r="S57" s="109"/>
      <c r="T57" s="111">
        <f t="shared" si="13"/>
        <v>0</v>
      </c>
      <c r="U57" s="108">
        <v>0.5</v>
      </c>
      <c r="V57" s="109">
        <v>25</v>
      </c>
      <c r="W57" s="109">
        <v>0</v>
      </c>
      <c r="X57" s="111">
        <f t="shared" si="14"/>
        <v>12.5</v>
      </c>
      <c r="Y57" s="108"/>
      <c r="Z57" s="109"/>
      <c r="AA57" s="109"/>
      <c r="AB57" s="111">
        <f t="shared" si="15"/>
        <v>0</v>
      </c>
      <c r="AC57" s="108"/>
      <c r="AD57" s="109"/>
      <c r="AE57" s="109"/>
      <c r="AF57" s="144">
        <f t="shared" si="16"/>
        <v>0</v>
      </c>
      <c r="AG57" s="108"/>
      <c r="AH57" s="109"/>
      <c r="AI57" s="109"/>
      <c r="AJ57" s="111">
        <f t="shared" si="17"/>
        <v>0</v>
      </c>
      <c r="AK57" s="108"/>
      <c r="AL57" s="109"/>
      <c r="AM57" s="109"/>
      <c r="AN57" s="144">
        <f t="shared" si="18"/>
        <v>0</v>
      </c>
      <c r="AO57" s="108"/>
      <c r="AP57" s="109"/>
      <c r="AQ57" s="109"/>
      <c r="AR57" s="144">
        <f t="shared" si="19"/>
        <v>0</v>
      </c>
      <c r="AS57" s="108"/>
      <c r="AT57" s="109"/>
      <c r="AU57" s="109"/>
      <c r="AV57" s="144">
        <f t="shared" si="20"/>
        <v>0</v>
      </c>
      <c r="AW57" s="160"/>
      <c r="AZ57" s="161"/>
      <c r="BA57" s="115"/>
      <c r="BB57" s="115"/>
      <c r="BC57" s="115"/>
      <c r="BD57" s="115"/>
      <c r="BE57" s="115"/>
      <c r="BF57" s="115"/>
      <c r="BG57" s="115"/>
      <c r="BH57" s="115"/>
      <c r="BI57" s="147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</row>
    <row r="58" spans="1:76" s="117" customFormat="1" ht="16.2" hidden="1" thickBot="1" x14ac:dyDescent="0.35">
      <c r="A58" s="146" t="s">
        <v>66</v>
      </c>
      <c r="B58" s="107" t="s">
        <v>88</v>
      </c>
      <c r="C58" s="145"/>
      <c r="D58" s="137">
        <f t="shared" si="9"/>
        <v>7</v>
      </c>
      <c r="E58" s="143"/>
      <c r="F58" s="109"/>
      <c r="G58" s="109"/>
      <c r="H58" s="111">
        <f t="shared" si="10"/>
        <v>0</v>
      </c>
      <c r="I58" s="108">
        <v>0.5</v>
      </c>
      <c r="J58" s="109">
        <v>14</v>
      </c>
      <c r="K58" s="109">
        <v>0</v>
      </c>
      <c r="L58" s="110">
        <f t="shared" si="11"/>
        <v>7</v>
      </c>
      <c r="M58" s="108"/>
      <c r="N58" s="109"/>
      <c r="O58" s="109"/>
      <c r="P58" s="111">
        <f t="shared" si="12"/>
        <v>0</v>
      </c>
      <c r="Q58" s="108"/>
      <c r="R58" s="109"/>
      <c r="S58" s="109"/>
      <c r="T58" s="111">
        <f t="shared" si="13"/>
        <v>0</v>
      </c>
      <c r="U58" s="108"/>
      <c r="V58" s="109"/>
      <c r="W58" s="109"/>
      <c r="X58" s="111">
        <f t="shared" si="14"/>
        <v>0</v>
      </c>
      <c r="Y58" s="108"/>
      <c r="Z58" s="109"/>
      <c r="AA58" s="109"/>
      <c r="AB58" s="111">
        <f t="shared" si="15"/>
        <v>0</v>
      </c>
      <c r="AC58" s="108"/>
      <c r="AD58" s="109"/>
      <c r="AE58" s="109"/>
      <c r="AF58" s="144">
        <f t="shared" si="16"/>
        <v>0</v>
      </c>
      <c r="AG58" s="108"/>
      <c r="AH58" s="109"/>
      <c r="AI58" s="109"/>
      <c r="AJ58" s="111">
        <f t="shared" si="17"/>
        <v>0</v>
      </c>
      <c r="AK58" s="108"/>
      <c r="AL58" s="109"/>
      <c r="AM58" s="109"/>
      <c r="AN58" s="144">
        <f t="shared" si="18"/>
        <v>0</v>
      </c>
      <c r="AO58" s="108"/>
      <c r="AP58" s="109"/>
      <c r="AQ58" s="109"/>
      <c r="AR58" s="144">
        <f t="shared" si="19"/>
        <v>0</v>
      </c>
      <c r="AS58" s="108"/>
      <c r="AT58" s="109"/>
      <c r="AU58" s="109"/>
      <c r="AV58" s="144">
        <f t="shared" si="20"/>
        <v>0</v>
      </c>
      <c r="AW58" s="160"/>
      <c r="AZ58" s="161"/>
      <c r="BA58" s="115"/>
      <c r="BB58" s="115"/>
      <c r="BC58" s="115"/>
      <c r="BD58" s="115"/>
      <c r="BE58" s="115"/>
      <c r="BF58" s="115"/>
      <c r="BG58" s="115"/>
      <c r="BH58" s="115"/>
      <c r="BI58" s="147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</row>
    <row r="59" spans="1:76" s="117" customFormat="1" ht="16.2" hidden="1" thickBot="1" x14ac:dyDescent="0.35">
      <c r="A59" s="146"/>
      <c r="B59" s="142" t="s">
        <v>16</v>
      </c>
      <c r="C59" s="145"/>
      <c r="D59" s="137">
        <f t="shared" si="9"/>
        <v>0</v>
      </c>
      <c r="E59" s="143"/>
      <c r="F59" s="109"/>
      <c r="G59" s="109"/>
      <c r="H59" s="111">
        <f t="shared" si="10"/>
        <v>0</v>
      </c>
      <c r="I59" s="108"/>
      <c r="J59" s="109"/>
      <c r="K59" s="109"/>
      <c r="L59" s="110">
        <f t="shared" si="11"/>
        <v>0</v>
      </c>
      <c r="M59" s="108">
        <v>1</v>
      </c>
      <c r="N59" s="109">
        <v>0</v>
      </c>
      <c r="O59" s="109">
        <v>0</v>
      </c>
      <c r="P59" s="111">
        <f t="shared" si="12"/>
        <v>0</v>
      </c>
      <c r="Q59" s="108"/>
      <c r="R59" s="109"/>
      <c r="S59" s="109"/>
      <c r="T59" s="111">
        <f t="shared" si="13"/>
        <v>0</v>
      </c>
      <c r="U59" s="108"/>
      <c r="V59" s="109"/>
      <c r="W59" s="109"/>
      <c r="X59" s="111">
        <f t="shared" si="14"/>
        <v>0</v>
      </c>
      <c r="Y59" s="108"/>
      <c r="Z59" s="109"/>
      <c r="AA59" s="109"/>
      <c r="AB59" s="111">
        <f t="shared" si="15"/>
        <v>0</v>
      </c>
      <c r="AC59" s="108"/>
      <c r="AD59" s="109"/>
      <c r="AE59" s="109"/>
      <c r="AF59" s="144">
        <f t="shared" si="16"/>
        <v>0</v>
      </c>
      <c r="AG59" s="108"/>
      <c r="AH59" s="109"/>
      <c r="AI59" s="109"/>
      <c r="AJ59" s="111">
        <f t="shared" si="17"/>
        <v>0</v>
      </c>
      <c r="AK59" s="108"/>
      <c r="AL59" s="109"/>
      <c r="AM59" s="109"/>
      <c r="AN59" s="144">
        <f t="shared" si="18"/>
        <v>0</v>
      </c>
      <c r="AO59" s="108"/>
      <c r="AP59" s="109"/>
      <c r="AQ59" s="109"/>
      <c r="AR59" s="144">
        <f t="shared" si="19"/>
        <v>0</v>
      </c>
      <c r="AS59" s="108"/>
      <c r="AT59" s="109"/>
      <c r="AU59" s="109"/>
      <c r="AV59" s="144">
        <f t="shared" si="20"/>
        <v>0</v>
      </c>
      <c r="AW59" s="160"/>
      <c r="AZ59" s="161"/>
      <c r="BA59" s="115"/>
      <c r="BB59" s="115"/>
      <c r="BC59" s="115"/>
      <c r="BD59" s="115"/>
      <c r="BE59" s="115"/>
      <c r="BF59" s="115"/>
      <c r="BG59" s="115"/>
      <c r="BH59" s="115"/>
      <c r="BI59" s="147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</row>
    <row r="60" spans="1:76" s="117" customFormat="1" ht="16.2" hidden="1" thickBot="1" x14ac:dyDescent="0.35">
      <c r="A60" s="146"/>
      <c r="B60" s="142" t="s">
        <v>104</v>
      </c>
      <c r="C60" s="145"/>
      <c r="D60" s="137">
        <f t="shared" si="9"/>
        <v>0</v>
      </c>
      <c r="E60" s="143"/>
      <c r="F60" s="109"/>
      <c r="G60" s="109"/>
      <c r="H60" s="111">
        <f t="shared" si="10"/>
        <v>0</v>
      </c>
      <c r="I60" s="108"/>
      <c r="J60" s="109"/>
      <c r="K60" s="109"/>
      <c r="L60" s="110">
        <f t="shared" si="11"/>
        <v>0</v>
      </c>
      <c r="M60" s="108">
        <v>1</v>
      </c>
      <c r="N60" s="109">
        <v>0</v>
      </c>
      <c r="O60" s="109">
        <v>0</v>
      </c>
      <c r="P60" s="111">
        <f t="shared" si="12"/>
        <v>0</v>
      </c>
      <c r="Q60" s="108"/>
      <c r="R60" s="109"/>
      <c r="S60" s="109"/>
      <c r="T60" s="111">
        <f t="shared" si="13"/>
        <v>0</v>
      </c>
      <c r="U60" s="108"/>
      <c r="V60" s="109"/>
      <c r="W60" s="109"/>
      <c r="X60" s="111">
        <f t="shared" si="14"/>
        <v>0</v>
      </c>
      <c r="Y60" s="108"/>
      <c r="Z60" s="109"/>
      <c r="AA60" s="109"/>
      <c r="AB60" s="111">
        <f t="shared" si="15"/>
        <v>0</v>
      </c>
      <c r="AC60" s="108"/>
      <c r="AD60" s="109"/>
      <c r="AE60" s="109"/>
      <c r="AF60" s="144">
        <f t="shared" si="16"/>
        <v>0</v>
      </c>
      <c r="AG60" s="108"/>
      <c r="AH60" s="109"/>
      <c r="AI60" s="109"/>
      <c r="AJ60" s="111">
        <f t="shared" si="17"/>
        <v>0</v>
      </c>
      <c r="AK60" s="108"/>
      <c r="AL60" s="109"/>
      <c r="AM60" s="109"/>
      <c r="AN60" s="144">
        <f t="shared" si="18"/>
        <v>0</v>
      </c>
      <c r="AO60" s="108"/>
      <c r="AP60" s="109"/>
      <c r="AQ60" s="109"/>
      <c r="AR60" s="144">
        <f t="shared" si="19"/>
        <v>0</v>
      </c>
      <c r="AS60" s="108"/>
      <c r="AT60" s="109"/>
      <c r="AU60" s="109"/>
      <c r="AV60" s="144">
        <f t="shared" si="20"/>
        <v>0</v>
      </c>
      <c r="AW60" s="160"/>
      <c r="AZ60" s="161"/>
      <c r="BA60" s="115"/>
      <c r="BB60" s="115"/>
      <c r="BC60" s="115"/>
      <c r="BD60" s="115"/>
      <c r="BE60" s="115"/>
      <c r="BF60" s="115"/>
      <c r="BG60" s="115"/>
      <c r="BH60" s="115"/>
      <c r="BI60" s="147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</row>
    <row r="61" spans="1:76" s="117" customFormat="1" ht="16.2" hidden="1" thickBot="1" x14ac:dyDescent="0.35">
      <c r="A61" s="149" t="s">
        <v>66</v>
      </c>
      <c r="B61" s="126" t="s">
        <v>112</v>
      </c>
      <c r="C61" s="150"/>
      <c r="D61" s="137">
        <f t="shared" si="9"/>
        <v>0</v>
      </c>
      <c r="E61" s="151"/>
      <c r="F61" s="129"/>
      <c r="G61" s="129"/>
      <c r="H61" s="131">
        <f t="shared" si="10"/>
        <v>0</v>
      </c>
      <c r="I61" s="128"/>
      <c r="J61" s="129"/>
      <c r="K61" s="129"/>
      <c r="L61" s="130">
        <f t="shared" si="11"/>
        <v>0</v>
      </c>
      <c r="M61" s="128"/>
      <c r="N61" s="129"/>
      <c r="O61" s="129"/>
      <c r="P61" s="131">
        <f t="shared" si="12"/>
        <v>0</v>
      </c>
      <c r="Q61" s="128"/>
      <c r="R61" s="129"/>
      <c r="S61" s="129"/>
      <c r="T61" s="131">
        <f t="shared" si="13"/>
        <v>0</v>
      </c>
      <c r="U61" s="128">
        <v>0.5</v>
      </c>
      <c r="V61" s="129">
        <v>0</v>
      </c>
      <c r="W61" s="129">
        <v>0</v>
      </c>
      <c r="X61" s="131">
        <f t="shared" si="14"/>
        <v>0</v>
      </c>
      <c r="Y61" s="128"/>
      <c r="Z61" s="129"/>
      <c r="AA61" s="129"/>
      <c r="AB61" s="131">
        <f t="shared" si="15"/>
        <v>0</v>
      </c>
      <c r="AC61" s="128"/>
      <c r="AD61" s="129"/>
      <c r="AE61" s="129"/>
      <c r="AF61" s="152">
        <f t="shared" si="16"/>
        <v>0</v>
      </c>
      <c r="AG61" s="128"/>
      <c r="AH61" s="129"/>
      <c r="AI61" s="129"/>
      <c r="AJ61" s="131">
        <f t="shared" si="17"/>
        <v>0</v>
      </c>
      <c r="AK61" s="128"/>
      <c r="AL61" s="129"/>
      <c r="AM61" s="129"/>
      <c r="AN61" s="152">
        <f t="shared" si="18"/>
        <v>0</v>
      </c>
      <c r="AO61" s="128"/>
      <c r="AP61" s="129"/>
      <c r="AQ61" s="129"/>
      <c r="AR61" s="152">
        <f t="shared" si="19"/>
        <v>0</v>
      </c>
      <c r="AS61" s="128"/>
      <c r="AT61" s="129"/>
      <c r="AU61" s="129"/>
      <c r="AV61" s="152">
        <f t="shared" si="20"/>
        <v>0</v>
      </c>
      <c r="AW61" s="162"/>
      <c r="AX61" s="163"/>
      <c r="AY61" s="163"/>
      <c r="AZ61" s="164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</row>
    <row r="63" spans="1:76" s="11" customFormat="1" ht="15.75" customHeight="1" x14ac:dyDescent="0.3">
      <c r="A63" s="40"/>
      <c r="B63" s="284"/>
      <c r="C63" s="284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</row>
    <row r="64" spans="1:76" s="11" customFormat="1" ht="15.75" customHeight="1" x14ac:dyDescent="0.3">
      <c r="A64" s="40"/>
      <c r="B64" s="284"/>
      <c r="C64" s="284"/>
      <c r="D64" s="284"/>
      <c r="E64" s="284"/>
      <c r="F64" s="284"/>
      <c r="G64" s="284"/>
      <c r="H64" s="284"/>
      <c r="I64" s="284"/>
      <c r="J64" s="284"/>
      <c r="K64" s="284"/>
      <c r="L64" s="284"/>
      <c r="M64" s="284"/>
      <c r="N64" s="284"/>
      <c r="O64" s="284"/>
      <c r="P64" s="284"/>
      <c r="Q64" s="284"/>
      <c r="R64" s="284"/>
      <c r="S64" s="284"/>
      <c r="T64" s="284"/>
      <c r="U64" s="284"/>
      <c r="V64" s="284"/>
      <c r="W64" s="284"/>
      <c r="X64" s="284"/>
      <c r="Y64" s="284"/>
      <c r="Z64" s="284"/>
      <c r="AA64" s="284"/>
      <c r="AB64" s="284"/>
      <c r="AC64" s="284"/>
      <c r="AD64" s="284"/>
      <c r="AE64" s="284"/>
      <c r="AF64" s="284"/>
      <c r="AG64" s="284"/>
      <c r="AH64" s="284"/>
      <c r="AI64" s="284"/>
      <c r="AJ64" s="284"/>
    </row>
    <row r="65" spans="1:36" s="11" customFormat="1" ht="15.75" hidden="1" customHeight="1" x14ac:dyDescent="0.3">
      <c r="A65" s="40"/>
      <c r="B65" s="284"/>
      <c r="C65" s="284"/>
      <c r="D65" s="284"/>
      <c r="E65" s="284"/>
      <c r="F65" s="284"/>
      <c r="G65" s="284"/>
      <c r="H65" s="284"/>
      <c r="I65" s="284"/>
      <c r="J65" s="284"/>
      <c r="K65" s="284"/>
      <c r="L65" s="284"/>
      <c r="M65" s="284"/>
      <c r="N65" s="284"/>
      <c r="O65" s="284"/>
      <c r="P65" s="284"/>
      <c r="Q65" s="284"/>
      <c r="R65" s="284"/>
      <c r="S65" s="284"/>
      <c r="T65" s="284"/>
      <c r="U65" s="284"/>
      <c r="V65" s="284"/>
      <c r="W65" s="284"/>
      <c r="X65" s="284"/>
      <c r="Y65" s="284"/>
      <c r="Z65" s="284"/>
      <c r="AA65" s="284"/>
      <c r="AB65" s="284"/>
      <c r="AC65" s="284"/>
      <c r="AD65" s="284"/>
      <c r="AE65" s="284"/>
      <c r="AF65" s="284"/>
      <c r="AG65" s="284"/>
      <c r="AH65" s="284"/>
      <c r="AI65" s="284"/>
      <c r="AJ65" s="284"/>
    </row>
    <row r="66" spans="1:36" s="11" customFormat="1" ht="15.75" hidden="1" customHeight="1" x14ac:dyDescent="0.3">
      <c r="A66" s="40"/>
      <c r="B66" s="284"/>
      <c r="C66" s="284"/>
      <c r="D66" s="284"/>
      <c r="E66" s="284"/>
      <c r="F66" s="284"/>
      <c r="G66" s="284"/>
      <c r="H66" s="284"/>
      <c r="I66" s="284"/>
      <c r="J66" s="284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4"/>
      <c r="AA66" s="284"/>
      <c r="AB66" s="284"/>
      <c r="AC66" s="284"/>
      <c r="AD66" s="284"/>
      <c r="AE66" s="284"/>
      <c r="AF66" s="284"/>
      <c r="AG66" s="284"/>
      <c r="AH66" s="284"/>
      <c r="AI66" s="284"/>
      <c r="AJ66" s="284"/>
    </row>
    <row r="67" spans="1:36" s="11" customFormat="1" hidden="1" x14ac:dyDescent="0.3">
      <c r="A67" s="40"/>
      <c r="B67" s="284"/>
      <c r="C67" s="284"/>
      <c r="D67" s="284"/>
      <c r="E67" s="284"/>
      <c r="F67" s="284"/>
      <c r="G67" s="284"/>
      <c r="H67" s="284"/>
      <c r="I67" s="284"/>
      <c r="J67" s="284"/>
      <c r="K67" s="284"/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  <c r="Y67" s="284"/>
      <c r="Z67" s="284"/>
      <c r="AA67" s="284"/>
      <c r="AB67" s="284"/>
      <c r="AC67" s="284"/>
      <c r="AD67" s="284"/>
      <c r="AE67" s="284"/>
      <c r="AF67" s="284"/>
      <c r="AG67" s="284"/>
      <c r="AH67" s="284"/>
      <c r="AI67" s="284"/>
      <c r="AJ67" s="284"/>
    </row>
    <row r="68" spans="1:36" s="11" customFormat="1" ht="15.9" hidden="1" customHeight="1" x14ac:dyDescent="0.3">
      <c r="A68" s="40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</row>
    <row r="69" spans="1:36" s="11" customFormat="1" ht="15.75" hidden="1" customHeight="1" x14ac:dyDescent="0.3">
      <c r="A69" s="40"/>
      <c r="B69" s="284"/>
      <c r="C69" s="284"/>
      <c r="D69" s="284"/>
      <c r="E69" s="284"/>
      <c r="F69" s="284"/>
      <c r="G69" s="284"/>
      <c r="H69" s="284"/>
      <c r="I69" s="284"/>
      <c r="J69" s="284"/>
      <c r="K69" s="284"/>
      <c r="L69" s="284"/>
      <c r="M69" s="284"/>
      <c r="N69" s="284"/>
      <c r="O69" s="284"/>
      <c r="P69" s="284"/>
      <c r="Q69" s="284"/>
      <c r="R69" s="284"/>
      <c r="S69" s="284"/>
      <c r="T69" s="284"/>
      <c r="U69" s="284"/>
      <c r="V69" s="284"/>
      <c r="W69" s="284"/>
      <c r="X69" s="284"/>
      <c r="Y69" s="284"/>
      <c r="Z69" s="284"/>
      <c r="AA69" s="284"/>
      <c r="AB69" s="284"/>
      <c r="AC69" s="284"/>
      <c r="AD69" s="284"/>
      <c r="AE69" s="284"/>
      <c r="AF69" s="284"/>
      <c r="AG69" s="284"/>
      <c r="AH69" s="284"/>
      <c r="AI69" s="284"/>
      <c r="AJ69" s="284"/>
    </row>
    <row r="70" spans="1:36" s="11" customFormat="1" hidden="1" x14ac:dyDescent="0.3">
      <c r="A70" s="40"/>
      <c r="B70" s="284"/>
      <c r="C70" s="284"/>
      <c r="D70" s="284"/>
      <c r="E70" s="284"/>
      <c r="F70" s="284"/>
      <c r="G70" s="284"/>
      <c r="H70" s="284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4"/>
      <c r="AH70" s="284"/>
      <c r="AI70" s="284"/>
      <c r="AJ70" s="284"/>
    </row>
    <row r="71" spans="1:36" s="11" customFormat="1" hidden="1" x14ac:dyDescent="0.3">
      <c r="A71" s="40"/>
      <c r="B71" s="284"/>
      <c r="C71" s="284"/>
      <c r="D71" s="284"/>
      <c r="E71" s="284"/>
      <c r="F71" s="284"/>
      <c r="G71" s="284"/>
      <c r="H71" s="284"/>
      <c r="I71" s="284"/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284"/>
      <c r="Y71" s="284"/>
      <c r="Z71" s="284"/>
      <c r="AA71" s="284"/>
      <c r="AB71" s="284"/>
      <c r="AC71" s="284"/>
      <c r="AD71" s="284"/>
      <c r="AE71" s="284"/>
      <c r="AF71" s="284"/>
      <c r="AG71" s="284"/>
      <c r="AH71" s="284"/>
      <c r="AI71" s="284"/>
      <c r="AJ71" s="284"/>
    </row>
    <row r="72" spans="1:36" s="11" customFormat="1" x14ac:dyDescent="0.3">
      <c r="A72" s="40"/>
      <c r="B72" s="284"/>
      <c r="C72" s="284"/>
      <c r="D72" s="284"/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284"/>
      <c r="AC72" s="284"/>
      <c r="AD72" s="284"/>
      <c r="AE72" s="284"/>
      <c r="AF72" s="284"/>
      <c r="AG72" s="284"/>
      <c r="AH72" s="284"/>
      <c r="AI72" s="284"/>
      <c r="AJ72" s="284"/>
    </row>
    <row r="73" spans="1:36" s="11" customFormat="1" x14ac:dyDescent="0.3">
      <c r="A73" s="40"/>
      <c r="B73" s="284"/>
      <c r="C73" s="284"/>
      <c r="D73" s="284"/>
      <c r="E73" s="284"/>
      <c r="F73" s="284"/>
      <c r="G73" s="284"/>
      <c r="H73" s="284"/>
      <c r="I73" s="284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284"/>
      <c r="AA73" s="284"/>
      <c r="AB73" s="284"/>
      <c r="AC73" s="284"/>
      <c r="AD73" s="284"/>
      <c r="AE73" s="284"/>
      <c r="AF73" s="284"/>
      <c r="AG73" s="284"/>
      <c r="AH73" s="284"/>
      <c r="AI73" s="284"/>
      <c r="AJ73" s="284"/>
    </row>
    <row r="74" spans="1:36" s="11" customFormat="1" x14ac:dyDescent="0.3">
      <c r="B74" s="325"/>
      <c r="C74" s="325"/>
      <c r="D74" s="325"/>
      <c r="E74" s="325"/>
      <c r="F74" s="325"/>
      <c r="G74" s="325"/>
      <c r="H74" s="325"/>
      <c r="I74" s="325"/>
      <c r="J74" s="325"/>
      <c r="K74" s="325"/>
      <c r="L74" s="325"/>
      <c r="M74" s="325"/>
      <c r="N74" s="325"/>
      <c r="O74" s="325"/>
      <c r="P74" s="325"/>
      <c r="Q74" s="325"/>
      <c r="R74" s="325"/>
      <c r="S74" s="325"/>
      <c r="T74" s="325"/>
      <c r="U74" s="325"/>
      <c r="V74" s="325"/>
      <c r="W74" s="325"/>
      <c r="X74" s="325"/>
      <c r="Y74" s="325"/>
      <c r="Z74" s="325"/>
      <c r="AA74" s="325"/>
      <c r="AB74" s="325"/>
      <c r="AC74" s="325"/>
      <c r="AD74" s="325"/>
      <c r="AE74" s="325"/>
      <c r="AF74" s="325"/>
      <c r="AG74" s="325"/>
      <c r="AH74" s="325"/>
      <c r="AI74" s="325"/>
      <c r="AJ74" s="325"/>
    </row>
    <row r="75" spans="1:36" s="11" customFormat="1" x14ac:dyDescent="0.3">
      <c r="B75" s="325"/>
      <c r="C75" s="325"/>
      <c r="D75" s="325"/>
      <c r="E75" s="325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325"/>
      <c r="Q75" s="325"/>
      <c r="R75" s="325"/>
      <c r="S75" s="325"/>
      <c r="T75" s="325"/>
      <c r="U75" s="325"/>
      <c r="V75" s="325"/>
      <c r="W75" s="325"/>
      <c r="X75" s="325"/>
      <c r="Y75" s="325"/>
      <c r="Z75" s="325"/>
      <c r="AA75" s="325"/>
      <c r="AB75" s="325"/>
      <c r="AC75" s="325"/>
      <c r="AD75" s="325"/>
      <c r="AE75" s="325"/>
      <c r="AF75" s="325"/>
      <c r="AG75" s="325"/>
      <c r="AH75" s="325"/>
      <c r="AI75" s="325"/>
      <c r="AJ75" s="325"/>
    </row>
    <row r="76" spans="1:36" x14ac:dyDescent="0.3">
      <c r="A76" s="38"/>
    </row>
  </sheetData>
  <sheetProtection algorithmName="SHA-512" hashValue="g33dpFOeIxRTFQHz2xe2jitKCgNAxz6RWRj5JBA9KH6RgUrFhS3fLel6hFCJHQRTgobFwwiofWdfWQ8s3QQSzw==" saltValue="IDBPAbBnOYI+2f1WoGDTT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2:AV61">
    <sortCondition descending="1" ref="D12:D61"/>
  </sortState>
  <mergeCells count="28">
    <mergeCell ref="B75:AJ75"/>
    <mergeCell ref="B68:AJ68"/>
    <mergeCell ref="B70:AJ70"/>
    <mergeCell ref="B71:AJ71"/>
    <mergeCell ref="B72:AJ72"/>
    <mergeCell ref="B69:AJ69"/>
    <mergeCell ref="B74:AJ74"/>
    <mergeCell ref="B67:AJ67"/>
    <mergeCell ref="AC2:AF3"/>
    <mergeCell ref="AG2:AJ3"/>
    <mergeCell ref="B63:AJ63"/>
    <mergeCell ref="B66:AJ66"/>
    <mergeCell ref="B65:AJ65"/>
    <mergeCell ref="B64:AJ64"/>
    <mergeCell ref="A2:D3"/>
    <mergeCell ref="Y2:AB3"/>
    <mergeCell ref="E2:H3"/>
    <mergeCell ref="I2:L3"/>
    <mergeCell ref="A1:BD1"/>
    <mergeCell ref="M2:P3"/>
    <mergeCell ref="Q2:T3"/>
    <mergeCell ref="U2:X3"/>
    <mergeCell ref="B73:AJ73"/>
    <mergeCell ref="AK2:AN3"/>
    <mergeCell ref="BA2:BD3"/>
    <mergeCell ref="AW2:AZ3"/>
    <mergeCell ref="AS2:AV3"/>
    <mergeCell ref="AO2:AR3"/>
  </mergeCells>
  <phoneticPr fontId="19" type="noConversion"/>
  <pageMargins left="0.7" right="0.7" top="0.75" bottom="0.75" header="0.3" footer="0.3"/>
  <pageSetup orientation="portrait" r:id="rId1"/>
  <ignoredErrors>
    <ignoredError sqref="D15 D11 L15 L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126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A32" sqref="A32:XFD32"/>
    </sheetView>
  </sheetViews>
  <sheetFormatPr defaultColWidth="11" defaultRowHeight="15.6" x14ac:dyDescent="0.3"/>
  <cols>
    <col min="1" max="1" width="3.59765625" bestFit="1" customWidth="1"/>
    <col min="2" max="2" width="16.5" style="18" customWidth="1"/>
    <col min="3" max="3" width="5.59765625" style="18" customWidth="1"/>
    <col min="4" max="4" width="4.8984375" customWidth="1"/>
    <col min="5" max="5" width="3.69921875" customWidth="1"/>
    <col min="6" max="6" width="4.09765625" customWidth="1"/>
    <col min="7" max="7" width="4" customWidth="1"/>
    <col min="8" max="8" width="4.09765625" customWidth="1"/>
    <col min="9" max="9" width="3.59765625" customWidth="1"/>
    <col min="10" max="10" width="3.8984375" customWidth="1"/>
    <col min="11" max="11" width="4.09765625" customWidth="1"/>
    <col min="12" max="12" width="4" customWidth="1"/>
    <col min="13" max="13" width="4.09765625" bestFit="1" customWidth="1"/>
    <col min="14" max="14" width="3" bestFit="1" customWidth="1"/>
    <col min="15" max="15" width="3.59765625" bestFit="1" customWidth="1"/>
    <col min="16" max="16" width="4" bestFit="1" customWidth="1"/>
    <col min="17" max="20" width="4" customWidth="1"/>
    <col min="21" max="21" width="4.09765625" bestFit="1" customWidth="1"/>
    <col min="22" max="22" width="3" bestFit="1" customWidth="1"/>
    <col min="23" max="23" width="4.3984375" bestFit="1" customWidth="1"/>
    <col min="24" max="24" width="4" bestFit="1" customWidth="1"/>
    <col min="25" max="25" width="4.09765625" bestFit="1" customWidth="1"/>
    <col min="26" max="26" width="3" bestFit="1" customWidth="1"/>
    <col min="27" max="27" width="3.59765625" bestFit="1" customWidth="1"/>
    <col min="28" max="28" width="4" bestFit="1" customWidth="1"/>
    <col min="29" max="29" width="4.09765625" bestFit="1" customWidth="1"/>
    <col min="30" max="30" width="3" bestFit="1" customWidth="1"/>
    <col min="31" max="31" width="3.59765625" bestFit="1" customWidth="1"/>
    <col min="32" max="32" width="4" bestFit="1" customWidth="1"/>
    <col min="33" max="33" width="4.09765625" bestFit="1" customWidth="1"/>
    <col min="34" max="34" width="3" bestFit="1" customWidth="1"/>
    <col min="35" max="35" width="3.59765625" bestFit="1" customWidth="1"/>
    <col min="36" max="36" width="4" bestFit="1" customWidth="1"/>
    <col min="37" max="37" width="4.09765625" bestFit="1" customWidth="1"/>
    <col min="38" max="38" width="3" bestFit="1" customWidth="1"/>
    <col min="39" max="39" width="3.59765625" bestFit="1" customWidth="1"/>
    <col min="40" max="40" width="4" bestFit="1" customWidth="1"/>
    <col min="41" max="41" width="4.09765625" bestFit="1" customWidth="1"/>
    <col min="42" max="42" width="3" bestFit="1" customWidth="1"/>
    <col min="43" max="43" width="3.59765625" bestFit="1" customWidth="1"/>
    <col min="44" max="44" width="4" bestFit="1" customWidth="1"/>
  </cols>
  <sheetData>
    <row r="1" spans="1:64" ht="24.6" customHeight="1" thickBot="1" x14ac:dyDescent="0.35">
      <c r="A1" s="335" t="s">
        <v>249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</row>
    <row r="2" spans="1:64" s="5" customFormat="1" ht="14.1" customHeight="1" x14ac:dyDescent="0.3">
      <c r="A2" s="336" t="s">
        <v>177</v>
      </c>
      <c r="B2" s="337"/>
      <c r="C2" s="337"/>
      <c r="D2" s="338"/>
      <c r="E2" s="348" t="s">
        <v>136</v>
      </c>
      <c r="F2" s="330"/>
      <c r="G2" s="330"/>
      <c r="H2" s="331"/>
      <c r="I2" s="350" t="s">
        <v>137</v>
      </c>
      <c r="J2" s="343"/>
      <c r="K2" s="343"/>
      <c r="L2" s="351"/>
      <c r="M2" s="350" t="s">
        <v>138</v>
      </c>
      <c r="N2" s="343"/>
      <c r="O2" s="343"/>
      <c r="P2" s="351"/>
      <c r="Q2" s="342" t="s">
        <v>188</v>
      </c>
      <c r="R2" s="343"/>
      <c r="S2" s="343"/>
      <c r="T2" s="344"/>
      <c r="U2" s="350" t="s">
        <v>140</v>
      </c>
      <c r="V2" s="343"/>
      <c r="W2" s="343"/>
      <c r="X2" s="351"/>
      <c r="Y2" s="329" t="s">
        <v>141</v>
      </c>
      <c r="Z2" s="330"/>
      <c r="AA2" s="330"/>
      <c r="AB2" s="354"/>
      <c r="AC2" s="348" t="s">
        <v>142</v>
      </c>
      <c r="AD2" s="330"/>
      <c r="AE2" s="330"/>
      <c r="AF2" s="331"/>
      <c r="AG2" s="348" t="s">
        <v>226</v>
      </c>
      <c r="AH2" s="330"/>
      <c r="AI2" s="330"/>
      <c r="AJ2" s="331"/>
      <c r="AK2" s="348" t="s">
        <v>235</v>
      </c>
      <c r="AL2" s="330"/>
      <c r="AM2" s="330"/>
      <c r="AN2" s="331"/>
      <c r="AO2" s="329" t="s">
        <v>155</v>
      </c>
      <c r="AP2" s="330"/>
      <c r="AQ2" s="330"/>
      <c r="AR2" s="331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10"/>
    </row>
    <row r="3" spans="1:64" s="6" customFormat="1" ht="58.95" customHeight="1" thickBot="1" x14ac:dyDescent="0.35">
      <c r="A3" s="339"/>
      <c r="B3" s="340"/>
      <c r="C3" s="340"/>
      <c r="D3" s="341"/>
      <c r="E3" s="349"/>
      <c r="F3" s="333"/>
      <c r="G3" s="333"/>
      <c r="H3" s="334"/>
      <c r="I3" s="352"/>
      <c r="J3" s="346"/>
      <c r="K3" s="346"/>
      <c r="L3" s="353"/>
      <c r="M3" s="352"/>
      <c r="N3" s="346"/>
      <c r="O3" s="346"/>
      <c r="P3" s="353"/>
      <c r="Q3" s="345"/>
      <c r="R3" s="346"/>
      <c r="S3" s="346"/>
      <c r="T3" s="347"/>
      <c r="U3" s="352"/>
      <c r="V3" s="346"/>
      <c r="W3" s="346"/>
      <c r="X3" s="353"/>
      <c r="Y3" s="332"/>
      <c r="Z3" s="333"/>
      <c r="AA3" s="333"/>
      <c r="AB3" s="355"/>
      <c r="AC3" s="349"/>
      <c r="AD3" s="333"/>
      <c r="AE3" s="333"/>
      <c r="AF3" s="334"/>
      <c r="AG3" s="349"/>
      <c r="AH3" s="333"/>
      <c r="AI3" s="333"/>
      <c r="AJ3" s="334"/>
      <c r="AK3" s="349"/>
      <c r="AL3" s="333"/>
      <c r="AM3" s="333"/>
      <c r="AN3" s="334"/>
      <c r="AO3" s="332"/>
      <c r="AP3" s="333"/>
      <c r="AQ3" s="333"/>
      <c r="AR3" s="334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7"/>
    </row>
    <row r="4" spans="1:64" s="2" customFormat="1" ht="24.6" thickBot="1" x14ac:dyDescent="0.35">
      <c r="A4" s="19" t="s">
        <v>50</v>
      </c>
      <c r="B4" s="226" t="s">
        <v>134</v>
      </c>
      <c r="C4" s="21" t="s">
        <v>68</v>
      </c>
      <c r="D4" s="227" t="s">
        <v>49</v>
      </c>
      <c r="E4" s="19" t="s">
        <v>47</v>
      </c>
      <c r="F4" s="20" t="s">
        <v>48</v>
      </c>
      <c r="G4" s="21" t="s">
        <v>1</v>
      </c>
      <c r="H4" s="22" t="s">
        <v>2</v>
      </c>
      <c r="I4" s="19" t="s">
        <v>47</v>
      </c>
      <c r="J4" s="20" t="s">
        <v>48</v>
      </c>
      <c r="K4" s="21" t="s">
        <v>1</v>
      </c>
      <c r="L4" s="22" t="s">
        <v>2</v>
      </c>
      <c r="M4" s="19" t="s">
        <v>47</v>
      </c>
      <c r="N4" s="20" t="s">
        <v>48</v>
      </c>
      <c r="O4" s="21" t="s">
        <v>1</v>
      </c>
      <c r="P4" s="22" t="s">
        <v>2</v>
      </c>
      <c r="Q4" s="79" t="s">
        <v>47</v>
      </c>
      <c r="R4" s="20" t="s">
        <v>48</v>
      </c>
      <c r="S4" s="21" t="s">
        <v>1</v>
      </c>
      <c r="T4" s="78" t="s">
        <v>2</v>
      </c>
      <c r="U4" s="19" t="s">
        <v>47</v>
      </c>
      <c r="V4" s="20" t="s">
        <v>48</v>
      </c>
      <c r="W4" s="21" t="s">
        <v>1</v>
      </c>
      <c r="X4" s="22" t="s">
        <v>2</v>
      </c>
      <c r="Y4" s="79" t="s">
        <v>47</v>
      </c>
      <c r="Z4" s="20" t="s">
        <v>48</v>
      </c>
      <c r="AA4" s="21" t="s">
        <v>1</v>
      </c>
      <c r="AB4" s="78" t="s">
        <v>2</v>
      </c>
      <c r="AC4" s="19" t="s">
        <v>47</v>
      </c>
      <c r="AD4" s="20" t="s">
        <v>48</v>
      </c>
      <c r="AE4" s="21" t="s">
        <v>1</v>
      </c>
      <c r="AF4" s="22" t="s">
        <v>2</v>
      </c>
      <c r="AG4" s="19" t="s">
        <v>47</v>
      </c>
      <c r="AH4" s="20" t="s">
        <v>48</v>
      </c>
      <c r="AI4" s="21" t="s">
        <v>1</v>
      </c>
      <c r="AJ4" s="22" t="s">
        <v>2</v>
      </c>
      <c r="AK4" s="19" t="s">
        <v>47</v>
      </c>
      <c r="AL4" s="20" t="s">
        <v>48</v>
      </c>
      <c r="AM4" s="21" t="s">
        <v>1</v>
      </c>
      <c r="AN4" s="22" t="s">
        <v>2</v>
      </c>
      <c r="AO4" s="79" t="s">
        <v>47</v>
      </c>
      <c r="AP4" s="20" t="s">
        <v>48</v>
      </c>
      <c r="AQ4" s="21" t="s">
        <v>1</v>
      </c>
      <c r="AR4" s="22" t="s">
        <v>2</v>
      </c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3"/>
    </row>
    <row r="5" spans="1:64" s="93" customFormat="1" x14ac:dyDescent="0.3">
      <c r="A5" s="256">
        <v>1</v>
      </c>
      <c r="B5" s="257" t="s">
        <v>35</v>
      </c>
      <c r="C5" s="258">
        <v>2009</v>
      </c>
      <c r="D5" s="259">
        <f>SUM(H5+L5+P5+X5+AB5+AF5+AJ5+T5+AN5+AR5)</f>
        <v>330</v>
      </c>
      <c r="E5" s="234"/>
      <c r="F5" s="217"/>
      <c r="G5" s="217"/>
      <c r="H5" s="235">
        <f>E5*F5+G5</f>
        <v>0</v>
      </c>
      <c r="I5" s="230">
        <v>1</v>
      </c>
      <c r="J5" s="217">
        <v>21</v>
      </c>
      <c r="K5" s="217">
        <v>2</v>
      </c>
      <c r="L5" s="238">
        <f>I5*J5+K5</f>
        <v>23</v>
      </c>
      <c r="M5" s="234">
        <v>1</v>
      </c>
      <c r="N5" s="217">
        <v>44</v>
      </c>
      <c r="O5" s="217">
        <v>5</v>
      </c>
      <c r="P5" s="235">
        <f>M5*N5+O5</f>
        <v>49</v>
      </c>
      <c r="Q5" s="230"/>
      <c r="R5" s="217"/>
      <c r="S5" s="217"/>
      <c r="T5" s="42">
        <f>+Q5*R5+S5</f>
        <v>0</v>
      </c>
      <c r="U5" s="234"/>
      <c r="V5" s="217"/>
      <c r="W5" s="217"/>
      <c r="X5" s="235">
        <f>U5*V5+W5</f>
        <v>0</v>
      </c>
      <c r="Y5" s="230">
        <v>1</v>
      </c>
      <c r="Z5" s="217">
        <v>40</v>
      </c>
      <c r="AA5" s="217">
        <v>2</v>
      </c>
      <c r="AB5" s="238">
        <f>Y5*Z5+AA5</f>
        <v>42</v>
      </c>
      <c r="AC5" s="234">
        <v>1</v>
      </c>
      <c r="AD5" s="217">
        <v>40</v>
      </c>
      <c r="AE5" s="217">
        <v>2</v>
      </c>
      <c r="AF5" s="235">
        <f>AC5*AD5+AE5</f>
        <v>42</v>
      </c>
      <c r="AG5" s="230">
        <v>1</v>
      </c>
      <c r="AH5" s="217">
        <v>44</v>
      </c>
      <c r="AI5" s="217">
        <v>4</v>
      </c>
      <c r="AJ5" s="238">
        <f>AG5*AH5+AI5</f>
        <v>48</v>
      </c>
      <c r="AK5" s="234">
        <v>1</v>
      </c>
      <c r="AL5" s="217">
        <v>80</v>
      </c>
      <c r="AM5" s="217">
        <v>3</v>
      </c>
      <c r="AN5" s="235">
        <f>+AK5*AL5+AM5</f>
        <v>83</v>
      </c>
      <c r="AO5" s="234">
        <v>1</v>
      </c>
      <c r="AP5" s="217">
        <v>42</v>
      </c>
      <c r="AQ5" s="217">
        <v>1</v>
      </c>
      <c r="AR5" s="235">
        <f>+AO5*AP5+AQ5</f>
        <v>43</v>
      </c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2"/>
    </row>
    <row r="6" spans="1:64" s="1" customFormat="1" x14ac:dyDescent="0.3">
      <c r="A6" s="260">
        <v>2</v>
      </c>
      <c r="B6" s="253" t="s">
        <v>79</v>
      </c>
      <c r="C6" s="254">
        <v>2008</v>
      </c>
      <c r="D6" s="261">
        <f>SUM(H6+L6+P6+X6+AB6+AF6+AJ6+T6)</f>
        <v>280.5</v>
      </c>
      <c r="E6" s="23">
        <v>1</v>
      </c>
      <c r="F6" s="24">
        <v>44</v>
      </c>
      <c r="G6" s="24">
        <v>2</v>
      </c>
      <c r="H6" s="25">
        <f>E6*F6+G6</f>
        <v>46</v>
      </c>
      <c r="I6" s="56"/>
      <c r="J6" s="24"/>
      <c r="K6" s="24"/>
      <c r="L6" s="43">
        <f>I6*J6+K6</f>
        <v>0</v>
      </c>
      <c r="M6" s="23">
        <v>1</v>
      </c>
      <c r="N6" s="24">
        <v>44</v>
      </c>
      <c r="O6" s="24">
        <v>1</v>
      </c>
      <c r="P6" s="25">
        <f>M6*N6+O6</f>
        <v>45</v>
      </c>
      <c r="Q6" s="56">
        <v>1.5</v>
      </c>
      <c r="R6" s="24">
        <v>53</v>
      </c>
      <c r="S6" s="24"/>
      <c r="T6" s="43">
        <f>+Q6*R6+S6</f>
        <v>79.5</v>
      </c>
      <c r="U6" s="23">
        <v>1</v>
      </c>
      <c r="V6" s="24">
        <v>26</v>
      </c>
      <c r="W6" s="24"/>
      <c r="X6" s="25">
        <f>U6*V6+W6</f>
        <v>26</v>
      </c>
      <c r="Y6" s="56">
        <v>1</v>
      </c>
      <c r="Z6" s="24">
        <v>40</v>
      </c>
      <c r="AA6" s="24"/>
      <c r="AB6" s="43">
        <f>Y6*Z6+AA6</f>
        <v>40</v>
      </c>
      <c r="AC6" s="23"/>
      <c r="AD6" s="24"/>
      <c r="AE6" s="24"/>
      <c r="AF6" s="25">
        <f>AC6*AD6+AE6</f>
        <v>0</v>
      </c>
      <c r="AG6" s="56">
        <v>1</v>
      </c>
      <c r="AH6" s="24">
        <v>44</v>
      </c>
      <c r="AI6" s="24"/>
      <c r="AJ6" s="43">
        <f>AG6*AH6+AI6</f>
        <v>44</v>
      </c>
      <c r="AK6" s="23"/>
      <c r="AL6" s="24"/>
      <c r="AM6" s="24"/>
      <c r="AN6" s="25"/>
      <c r="AO6" s="23"/>
      <c r="AP6" s="24"/>
      <c r="AQ6" s="24"/>
      <c r="AR6" s="25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4"/>
    </row>
    <row r="7" spans="1:64" s="1" customFormat="1" x14ac:dyDescent="0.3">
      <c r="A7" s="260">
        <v>3</v>
      </c>
      <c r="B7" s="253" t="s">
        <v>82</v>
      </c>
      <c r="C7" s="262"/>
      <c r="D7" s="261">
        <f>SUM(H7+L7+P7+X7+AB7+AF7+AJ7+T7)</f>
        <v>167.5</v>
      </c>
      <c r="E7" s="23"/>
      <c r="F7" s="24"/>
      <c r="G7" s="24"/>
      <c r="H7" s="25">
        <f>E7*F7+G7</f>
        <v>0</v>
      </c>
      <c r="I7" s="56"/>
      <c r="J7" s="24"/>
      <c r="K7" s="24"/>
      <c r="L7" s="43">
        <f>I7*J7+K7</f>
        <v>0</v>
      </c>
      <c r="M7" s="23"/>
      <c r="N7" s="24"/>
      <c r="O7" s="24"/>
      <c r="P7" s="25">
        <f>M7*N7+O7</f>
        <v>0</v>
      </c>
      <c r="Q7" s="56">
        <v>1.5</v>
      </c>
      <c r="R7" s="24">
        <v>53</v>
      </c>
      <c r="S7" s="24">
        <v>2</v>
      </c>
      <c r="T7" s="43">
        <f>+Q7*R7+S7</f>
        <v>81.5</v>
      </c>
      <c r="U7" s="23"/>
      <c r="V7" s="24"/>
      <c r="W7" s="24"/>
      <c r="X7" s="25">
        <f>U7*V7+W7</f>
        <v>0</v>
      </c>
      <c r="Y7" s="56"/>
      <c r="Z7" s="24"/>
      <c r="AA7" s="24"/>
      <c r="AB7" s="43">
        <f>Y7*Z7+AA7</f>
        <v>0</v>
      </c>
      <c r="AC7" s="23">
        <v>1</v>
      </c>
      <c r="AD7" s="24">
        <v>0</v>
      </c>
      <c r="AE7" s="24">
        <v>0</v>
      </c>
      <c r="AF7" s="25">
        <f>AC7*AD7+AE7</f>
        <v>0</v>
      </c>
      <c r="AG7" s="56">
        <v>1</v>
      </c>
      <c r="AH7" s="24">
        <v>84</v>
      </c>
      <c r="AI7" s="24">
        <v>2</v>
      </c>
      <c r="AJ7" s="43">
        <f>AG7*AH7+AI7</f>
        <v>86</v>
      </c>
      <c r="AK7" s="23"/>
      <c r="AL7" s="24"/>
      <c r="AM7" s="24"/>
      <c r="AN7" s="25"/>
      <c r="AO7" s="23"/>
      <c r="AP7" s="24"/>
      <c r="AQ7" s="24"/>
      <c r="AR7" s="25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4"/>
    </row>
    <row r="8" spans="1:64" s="11" customFormat="1" x14ac:dyDescent="0.3">
      <c r="A8" s="206">
        <v>4</v>
      </c>
      <c r="B8" s="165" t="s">
        <v>95</v>
      </c>
      <c r="C8" s="24">
        <v>2013</v>
      </c>
      <c r="D8" s="181">
        <f>SUM(H8+L8+P8+X8+AB8+AF8+AJ8+T8)</f>
        <v>145</v>
      </c>
      <c r="E8" s="23"/>
      <c r="F8" s="24"/>
      <c r="G8" s="24"/>
      <c r="H8" s="25">
        <f>E8*F8+G8</f>
        <v>0</v>
      </c>
      <c r="I8" s="56"/>
      <c r="J8" s="24"/>
      <c r="K8" s="24"/>
      <c r="L8" s="43">
        <f>I8*J8+K8</f>
        <v>0</v>
      </c>
      <c r="M8" s="23">
        <v>1</v>
      </c>
      <c r="N8" s="24">
        <v>14</v>
      </c>
      <c r="O8" s="24">
        <v>2</v>
      </c>
      <c r="P8" s="25">
        <f>M8*N8+O8</f>
        <v>16</v>
      </c>
      <c r="Q8" s="56">
        <v>1.5</v>
      </c>
      <c r="R8" s="24">
        <v>14</v>
      </c>
      <c r="S8" s="24">
        <v>4</v>
      </c>
      <c r="T8" s="43">
        <f>+Q8*R8+S8</f>
        <v>25</v>
      </c>
      <c r="U8" s="23">
        <v>1</v>
      </c>
      <c r="V8" s="24">
        <v>26</v>
      </c>
      <c r="W8" s="24">
        <v>1</v>
      </c>
      <c r="X8" s="25">
        <f>U8*V8+W8</f>
        <v>27</v>
      </c>
      <c r="Y8" s="56">
        <v>1</v>
      </c>
      <c r="Z8" s="24">
        <v>25</v>
      </c>
      <c r="AA8" s="24">
        <v>1</v>
      </c>
      <c r="AB8" s="43">
        <f>Y8*Z8+AA8</f>
        <v>26</v>
      </c>
      <c r="AC8" s="23">
        <v>1</v>
      </c>
      <c r="AD8" s="24">
        <v>24</v>
      </c>
      <c r="AE8" s="24">
        <v>3</v>
      </c>
      <c r="AF8" s="25">
        <f>AC8*AD8+AE8</f>
        <v>27</v>
      </c>
      <c r="AG8" s="56">
        <v>1</v>
      </c>
      <c r="AH8" s="24">
        <v>22</v>
      </c>
      <c r="AI8" s="24">
        <v>2</v>
      </c>
      <c r="AJ8" s="43">
        <f>AG8*AH8+AI8</f>
        <v>24</v>
      </c>
      <c r="AK8" s="23"/>
      <c r="AL8" s="24"/>
      <c r="AM8" s="24"/>
      <c r="AN8" s="25"/>
      <c r="AO8" s="23"/>
      <c r="AP8" s="24"/>
      <c r="AQ8" s="24"/>
      <c r="AR8" s="25"/>
    </row>
    <row r="9" spans="1:64" s="1" customFormat="1" x14ac:dyDescent="0.3">
      <c r="A9" s="206">
        <v>5</v>
      </c>
      <c r="B9" s="165" t="s">
        <v>93</v>
      </c>
      <c r="C9" s="24">
        <v>2008</v>
      </c>
      <c r="D9" s="181">
        <f>SUM(H9+L9+P9+X9+AB9+AF9+AJ9+T9)</f>
        <v>124</v>
      </c>
      <c r="E9" s="23">
        <v>1</v>
      </c>
      <c r="F9" s="24">
        <v>18</v>
      </c>
      <c r="G9" s="24">
        <v>5</v>
      </c>
      <c r="H9" s="25">
        <f>E9*F9+G9</f>
        <v>23</v>
      </c>
      <c r="I9" s="56"/>
      <c r="J9" s="24"/>
      <c r="K9" s="24"/>
      <c r="L9" s="43">
        <f>I9*J9+K9</f>
        <v>0</v>
      </c>
      <c r="M9" s="23">
        <v>1</v>
      </c>
      <c r="N9" s="24">
        <v>22</v>
      </c>
      <c r="O9" s="24">
        <v>4</v>
      </c>
      <c r="P9" s="25">
        <f>M9*N9+O9</f>
        <v>26</v>
      </c>
      <c r="Q9" s="56"/>
      <c r="R9" s="24"/>
      <c r="S9" s="24"/>
      <c r="T9" s="43">
        <f>+Q9*R9+S9</f>
        <v>0</v>
      </c>
      <c r="U9" s="23">
        <v>1</v>
      </c>
      <c r="V9" s="24">
        <v>26</v>
      </c>
      <c r="W9" s="24">
        <v>3</v>
      </c>
      <c r="X9" s="25">
        <f>U9*V9+W9</f>
        <v>29</v>
      </c>
      <c r="Y9" s="56"/>
      <c r="Z9" s="24"/>
      <c r="AA9" s="24"/>
      <c r="AB9" s="43">
        <f>Y9*Z9+AA9</f>
        <v>0</v>
      </c>
      <c r="AC9" s="23"/>
      <c r="AD9" s="24"/>
      <c r="AE9" s="24"/>
      <c r="AF9" s="25">
        <f>AC9*AD9+AE9</f>
        <v>0</v>
      </c>
      <c r="AG9" s="56">
        <v>1</v>
      </c>
      <c r="AH9" s="24">
        <v>44</v>
      </c>
      <c r="AI9" s="24">
        <v>2</v>
      </c>
      <c r="AJ9" s="43">
        <f>AG9*AH9+AI9</f>
        <v>46</v>
      </c>
      <c r="AK9" s="23"/>
      <c r="AL9" s="24"/>
      <c r="AM9" s="24"/>
      <c r="AN9" s="25"/>
      <c r="AO9" s="23"/>
      <c r="AP9" s="24"/>
      <c r="AQ9" s="24"/>
      <c r="AR9" s="25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4"/>
    </row>
    <row r="10" spans="1:64" s="1" customFormat="1" x14ac:dyDescent="0.3">
      <c r="A10" s="206">
        <v>6</v>
      </c>
      <c r="B10" s="165" t="s">
        <v>130</v>
      </c>
      <c r="C10" s="24"/>
      <c r="D10" s="181">
        <f>SUM(H10+L10+P10+X10+AB10+AF10+AJ10+T10)</f>
        <v>105</v>
      </c>
      <c r="E10" s="23"/>
      <c r="F10" s="24"/>
      <c r="G10" s="24"/>
      <c r="H10" s="25"/>
      <c r="I10" s="56">
        <v>1</v>
      </c>
      <c r="J10" s="24">
        <v>21</v>
      </c>
      <c r="K10" s="24">
        <v>6</v>
      </c>
      <c r="L10" s="43">
        <f>I10*J10+K10</f>
        <v>27</v>
      </c>
      <c r="M10" s="23"/>
      <c r="N10" s="24"/>
      <c r="O10" s="24"/>
      <c r="P10" s="25"/>
      <c r="Q10" s="56">
        <v>1.5</v>
      </c>
      <c r="R10" s="24">
        <v>22</v>
      </c>
      <c r="S10" s="24"/>
      <c r="T10" s="43">
        <f>+Q10*R10+S10</f>
        <v>33</v>
      </c>
      <c r="U10" s="23"/>
      <c r="V10" s="24"/>
      <c r="W10" s="24"/>
      <c r="X10" s="25"/>
      <c r="Y10" s="56"/>
      <c r="Z10" s="24"/>
      <c r="AA10" s="24"/>
      <c r="AB10" s="43"/>
      <c r="AC10" s="23"/>
      <c r="AD10" s="24"/>
      <c r="AE10" s="24"/>
      <c r="AF10" s="25"/>
      <c r="AG10" s="56">
        <v>1</v>
      </c>
      <c r="AH10" s="24">
        <v>44</v>
      </c>
      <c r="AI10" s="24">
        <v>1</v>
      </c>
      <c r="AJ10" s="43">
        <f>AG10*AH10+AI10</f>
        <v>45</v>
      </c>
      <c r="AK10" s="23"/>
      <c r="AL10" s="24"/>
      <c r="AM10" s="24"/>
      <c r="AN10" s="25"/>
      <c r="AO10" s="23"/>
      <c r="AP10" s="24"/>
      <c r="AQ10" s="24"/>
      <c r="AR10" s="25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4"/>
    </row>
    <row r="11" spans="1:64" s="1" customFormat="1" x14ac:dyDescent="0.3">
      <c r="A11" s="206">
        <v>7</v>
      </c>
      <c r="B11" s="165" t="s">
        <v>90</v>
      </c>
      <c r="D11" s="181">
        <f>SUM(H11+L11+P11+X11+AB11+AF11+AJ11+T11)</f>
        <v>102.5</v>
      </c>
      <c r="E11" s="23"/>
      <c r="F11" s="24"/>
      <c r="G11" s="24"/>
      <c r="H11" s="25">
        <f>E11*F11+G11</f>
        <v>0</v>
      </c>
      <c r="I11" s="56"/>
      <c r="J11" s="24"/>
      <c r="K11" s="24"/>
      <c r="L11" s="43">
        <f>I11*J11+K11</f>
        <v>0</v>
      </c>
      <c r="M11" s="23">
        <v>1</v>
      </c>
      <c r="N11" s="24">
        <v>22</v>
      </c>
      <c r="O11" s="24"/>
      <c r="P11" s="25">
        <f>M11*N11+O11</f>
        <v>22</v>
      </c>
      <c r="Q11" s="56">
        <v>1.5</v>
      </c>
      <c r="R11" s="24">
        <v>53</v>
      </c>
      <c r="S11" s="24">
        <v>1</v>
      </c>
      <c r="T11" s="43">
        <f>+Q11*R11+S11</f>
        <v>80.5</v>
      </c>
      <c r="U11" s="23"/>
      <c r="V11" s="24"/>
      <c r="W11" s="24"/>
      <c r="X11" s="25">
        <f>U11*V11+W11</f>
        <v>0</v>
      </c>
      <c r="Y11" s="56"/>
      <c r="Z11" s="24"/>
      <c r="AA11" s="24"/>
      <c r="AB11" s="43">
        <f>Y11*Z11+AA11</f>
        <v>0</v>
      </c>
      <c r="AC11" s="23"/>
      <c r="AD11" s="24"/>
      <c r="AE11" s="24"/>
      <c r="AF11" s="25">
        <f>AC11*AD11+AE11</f>
        <v>0</v>
      </c>
      <c r="AG11" s="56"/>
      <c r="AH11" s="24"/>
      <c r="AI11" s="24"/>
      <c r="AJ11" s="43">
        <f>AG11*AH11+AI11</f>
        <v>0</v>
      </c>
      <c r="AK11" s="23"/>
      <c r="AL11" s="24"/>
      <c r="AM11" s="24"/>
      <c r="AN11" s="25"/>
      <c r="AO11" s="23"/>
      <c r="AP11" s="24"/>
      <c r="AQ11" s="24"/>
      <c r="AR11" s="25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4"/>
    </row>
    <row r="12" spans="1:64" s="1" customFormat="1" x14ac:dyDescent="0.3">
      <c r="A12" s="206">
        <v>8</v>
      </c>
      <c r="B12" s="165" t="s">
        <v>156</v>
      </c>
      <c r="C12" s="24">
        <v>2008</v>
      </c>
      <c r="D12" s="181">
        <f>SUM(H12+L12+P12+X12+AB12+AF12+AJ12+T12)</f>
        <v>81</v>
      </c>
      <c r="E12" s="23">
        <v>1</v>
      </c>
      <c r="F12" s="24">
        <v>18</v>
      </c>
      <c r="G12" s="24">
        <v>4</v>
      </c>
      <c r="H12" s="25">
        <f>E12*F12+G12</f>
        <v>22</v>
      </c>
      <c r="I12" s="56"/>
      <c r="J12" s="24"/>
      <c r="K12" s="24"/>
      <c r="L12" s="43">
        <f>I12*J12+K12</f>
        <v>0</v>
      </c>
      <c r="M12" s="23">
        <v>1</v>
      </c>
      <c r="N12" s="24">
        <v>22</v>
      </c>
      <c r="O12" s="24">
        <v>2</v>
      </c>
      <c r="P12" s="87">
        <f>M12*N12+O12</f>
        <v>24</v>
      </c>
      <c r="Q12" s="56">
        <v>1.5</v>
      </c>
      <c r="R12" s="24">
        <v>22</v>
      </c>
      <c r="S12" s="24">
        <v>2</v>
      </c>
      <c r="T12" s="43">
        <f>+Q12*R12+S12</f>
        <v>35</v>
      </c>
      <c r="U12" s="23"/>
      <c r="V12" s="24"/>
      <c r="W12" s="24"/>
      <c r="X12" s="25"/>
      <c r="Y12" s="56"/>
      <c r="Z12" s="24"/>
      <c r="AA12" s="24"/>
      <c r="AB12" s="43"/>
      <c r="AC12" s="23"/>
      <c r="AD12" s="24"/>
      <c r="AE12" s="24"/>
      <c r="AF12" s="25"/>
      <c r="AG12" s="56"/>
      <c r="AH12" s="24"/>
      <c r="AI12" s="24"/>
      <c r="AJ12" s="43"/>
      <c r="AK12" s="23"/>
      <c r="AL12" s="24"/>
      <c r="AM12" s="24"/>
      <c r="AN12" s="25"/>
      <c r="AO12" s="23"/>
      <c r="AP12" s="24"/>
      <c r="AQ12" s="24"/>
      <c r="AR12" s="25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4"/>
    </row>
    <row r="13" spans="1:64" s="1" customFormat="1" x14ac:dyDescent="0.3">
      <c r="A13" s="206">
        <v>9</v>
      </c>
      <c r="B13" s="165" t="s">
        <v>199</v>
      </c>
      <c r="C13" s="24">
        <v>2010</v>
      </c>
      <c r="D13" s="181">
        <f>SUM(H13+L13+P13+X13+AB13+AF13+AJ13+T13+AR13)</f>
        <v>66</v>
      </c>
      <c r="E13" s="23"/>
      <c r="F13" s="24"/>
      <c r="G13" s="24"/>
      <c r="H13" s="25"/>
      <c r="I13" s="56"/>
      <c r="J13" s="24"/>
      <c r="K13" s="24"/>
      <c r="L13" s="43"/>
      <c r="M13" s="23">
        <v>1</v>
      </c>
      <c r="N13" s="24">
        <v>14</v>
      </c>
      <c r="O13" s="24">
        <v>4</v>
      </c>
      <c r="P13" s="87">
        <f>M13*N13+O13</f>
        <v>18</v>
      </c>
      <c r="Q13" s="56"/>
      <c r="R13" s="24"/>
      <c r="S13" s="24"/>
      <c r="T13" s="43"/>
      <c r="U13" s="23"/>
      <c r="V13" s="24"/>
      <c r="W13" s="24"/>
      <c r="X13" s="25"/>
      <c r="Y13" s="56">
        <v>1</v>
      </c>
      <c r="Z13" s="24">
        <v>15</v>
      </c>
      <c r="AA13" s="24">
        <v>2</v>
      </c>
      <c r="AB13" s="91">
        <f>Y13*Z13+AA13</f>
        <v>17</v>
      </c>
      <c r="AC13" s="23"/>
      <c r="AD13" s="24"/>
      <c r="AE13" s="24"/>
      <c r="AF13" s="25"/>
      <c r="AG13" s="56">
        <v>1</v>
      </c>
      <c r="AH13" s="24">
        <v>14</v>
      </c>
      <c r="AI13" s="24">
        <v>3</v>
      </c>
      <c r="AJ13" s="91">
        <f>AG13*AH13+AI13</f>
        <v>17</v>
      </c>
      <c r="AK13" s="23"/>
      <c r="AL13" s="24"/>
      <c r="AM13" s="24"/>
      <c r="AN13" s="87"/>
      <c r="AO13" s="23">
        <v>1</v>
      </c>
      <c r="AP13" s="24">
        <v>12</v>
      </c>
      <c r="AQ13" s="24">
        <v>2</v>
      </c>
      <c r="AR13" s="87">
        <f>+AO13*AP13+AQ13</f>
        <v>14</v>
      </c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4"/>
    </row>
    <row r="14" spans="1:64" s="86" customFormat="1" ht="17.399999999999999" customHeight="1" x14ac:dyDescent="0.3">
      <c r="A14" s="206">
        <v>10</v>
      </c>
      <c r="B14" s="173" t="s">
        <v>191</v>
      </c>
      <c r="D14" s="181">
        <f>SUM(H14+L14+P14+X14+AB14+AF14+AJ14+T14)</f>
        <v>52</v>
      </c>
      <c r="E14" s="85"/>
      <c r="H14" s="87">
        <f>E14*F14+G14</f>
        <v>0</v>
      </c>
      <c r="I14" s="98"/>
      <c r="L14" s="91">
        <f>I14*J14+K14</f>
        <v>0</v>
      </c>
      <c r="M14" s="85">
        <v>1</v>
      </c>
      <c r="N14" s="86">
        <v>14</v>
      </c>
      <c r="O14" s="86">
        <v>4</v>
      </c>
      <c r="P14" s="87">
        <f>M14*N14+O14</f>
        <v>18</v>
      </c>
      <c r="Q14" s="98">
        <v>1.5</v>
      </c>
      <c r="R14" s="86">
        <v>22</v>
      </c>
      <c r="S14" s="86">
        <v>1</v>
      </c>
      <c r="T14" s="91">
        <f>+Q14*R14+S14</f>
        <v>34</v>
      </c>
      <c r="U14" s="85"/>
      <c r="X14" s="87">
        <f>U14*V14+W14</f>
        <v>0</v>
      </c>
      <c r="Y14" s="98"/>
      <c r="AB14" s="91">
        <f>Y14*Z14+AA14</f>
        <v>0</v>
      </c>
      <c r="AC14" s="85"/>
      <c r="AD14" s="86">
        <v>0</v>
      </c>
      <c r="AE14" s="86">
        <v>0</v>
      </c>
      <c r="AF14" s="87">
        <f>AC14*AD14+AE14</f>
        <v>0</v>
      </c>
      <c r="AG14" s="98"/>
      <c r="AJ14" s="91">
        <f>AG14*AH14+AI14</f>
        <v>0</v>
      </c>
      <c r="AK14" s="85"/>
      <c r="AN14" s="87"/>
      <c r="AO14" s="85"/>
      <c r="AR14" s="87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98"/>
    </row>
    <row r="15" spans="1:64" s="171" customFormat="1" ht="15" customHeight="1" x14ac:dyDescent="0.25">
      <c r="A15" s="206">
        <v>10</v>
      </c>
      <c r="B15" s="165" t="s">
        <v>190</v>
      </c>
      <c r="C15" s="167"/>
      <c r="D15" s="181">
        <f>SUM(H15+L15+P15+X15+AB15+AF15+AJ15+T15)</f>
        <v>52</v>
      </c>
      <c r="E15" s="166"/>
      <c r="F15" s="167"/>
      <c r="G15" s="167"/>
      <c r="H15" s="168">
        <f>E15*F15+G15</f>
        <v>0</v>
      </c>
      <c r="I15" s="231"/>
      <c r="J15" s="167"/>
      <c r="K15" s="167"/>
      <c r="L15" s="239">
        <f>I15*J15+K15</f>
        <v>0</v>
      </c>
      <c r="M15" s="169">
        <v>1</v>
      </c>
      <c r="N15" s="201">
        <v>14</v>
      </c>
      <c r="O15" s="170">
        <v>2</v>
      </c>
      <c r="P15" s="87">
        <f>M15*N15+O15</f>
        <v>16</v>
      </c>
      <c r="Q15" s="242">
        <v>1.5</v>
      </c>
      <c r="R15" s="170">
        <v>22</v>
      </c>
      <c r="S15" s="170">
        <v>3</v>
      </c>
      <c r="T15" s="43">
        <f>+Q15*R15+S15</f>
        <v>36</v>
      </c>
      <c r="U15" s="85"/>
      <c r="V15" s="86"/>
      <c r="W15" s="86"/>
      <c r="X15" s="87">
        <f>U15*V15+W15</f>
        <v>0</v>
      </c>
      <c r="Y15" s="98"/>
      <c r="Z15" s="86"/>
      <c r="AA15" s="86"/>
      <c r="AB15" s="91">
        <f>Y15*Z15+AA15</f>
        <v>0</v>
      </c>
      <c r="AC15" s="85"/>
      <c r="AD15" s="86">
        <v>0</v>
      </c>
      <c r="AE15" s="86">
        <v>0</v>
      </c>
      <c r="AF15" s="87">
        <f>AC15*AD15+AE15</f>
        <v>0</v>
      </c>
      <c r="AG15" s="98"/>
      <c r="AH15" s="86"/>
      <c r="AI15" s="86"/>
      <c r="AJ15" s="91">
        <f>AG15*AH15+AI15</f>
        <v>0</v>
      </c>
      <c r="AK15" s="85"/>
      <c r="AL15" s="86"/>
      <c r="AM15" s="86"/>
      <c r="AN15" s="87"/>
      <c r="AO15" s="85"/>
      <c r="AP15" s="86"/>
      <c r="AQ15" s="86"/>
      <c r="AR15" s="87"/>
    </row>
    <row r="16" spans="1:64" s="1" customFormat="1" x14ac:dyDescent="0.3">
      <c r="A16" s="206">
        <v>11</v>
      </c>
      <c r="B16" s="165" t="s">
        <v>212</v>
      </c>
      <c r="C16" s="24">
        <v>2009</v>
      </c>
      <c r="D16" s="181">
        <f>SUM(H16+L16+P16+X16+AB16+AF16+AJ16+T16)</f>
        <v>51</v>
      </c>
      <c r="E16" s="23"/>
      <c r="F16" s="24"/>
      <c r="G16" s="24"/>
      <c r="H16" s="25">
        <f>E16*F16+G16</f>
        <v>0</v>
      </c>
      <c r="I16" s="56"/>
      <c r="J16" s="24"/>
      <c r="K16" s="24"/>
      <c r="L16" s="43">
        <f>I16*J16+K16</f>
        <v>0</v>
      </c>
      <c r="M16" s="23"/>
      <c r="N16" s="24"/>
      <c r="O16" s="24"/>
      <c r="P16" s="87">
        <f>M16*N16+O16</f>
        <v>0</v>
      </c>
      <c r="Q16" s="56"/>
      <c r="R16" s="24"/>
      <c r="S16" s="24"/>
      <c r="T16" s="43">
        <f>+Q16*R16+S16</f>
        <v>0</v>
      </c>
      <c r="U16" s="23">
        <v>1</v>
      </c>
      <c r="V16" s="24">
        <v>26</v>
      </c>
      <c r="W16" s="24">
        <v>2</v>
      </c>
      <c r="X16" s="25">
        <f>+U16*V16+W16</f>
        <v>28</v>
      </c>
      <c r="Y16" s="56"/>
      <c r="Z16" s="24"/>
      <c r="AA16" s="24"/>
      <c r="AB16" s="43"/>
      <c r="AC16" s="23"/>
      <c r="AD16" s="24"/>
      <c r="AE16" s="24"/>
      <c r="AF16" s="25"/>
      <c r="AG16" s="56">
        <v>1</v>
      </c>
      <c r="AH16" s="24">
        <v>22</v>
      </c>
      <c r="AI16" s="24">
        <v>1</v>
      </c>
      <c r="AJ16" s="91">
        <f>AG16*AH16+AI16</f>
        <v>23</v>
      </c>
      <c r="AK16" s="23"/>
      <c r="AL16" s="24"/>
      <c r="AM16" s="24"/>
      <c r="AN16" s="87"/>
      <c r="AO16" s="23"/>
      <c r="AP16" s="24"/>
      <c r="AQ16" s="24"/>
      <c r="AR16" s="87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4"/>
    </row>
    <row r="17" spans="1:70" s="93" customFormat="1" x14ac:dyDescent="0.3">
      <c r="A17" s="175">
        <v>12</v>
      </c>
      <c r="B17" s="218" t="s">
        <v>65</v>
      </c>
      <c r="C17" s="86"/>
      <c r="D17" s="228">
        <f>SUM(H17+L17+P17+X17+AB17+AF17+AJ17+T17)</f>
        <v>40</v>
      </c>
      <c r="E17" s="85"/>
      <c r="F17" s="86"/>
      <c r="G17" s="86"/>
      <c r="H17" s="87">
        <f>E17*F17+G17</f>
        <v>0</v>
      </c>
      <c r="I17" s="98"/>
      <c r="J17" s="86"/>
      <c r="K17" s="86"/>
      <c r="L17" s="91">
        <f>I17*J17+K17</f>
        <v>0</v>
      </c>
      <c r="M17" s="85"/>
      <c r="N17" s="86"/>
      <c r="O17" s="86"/>
      <c r="P17" s="87">
        <f>M17*N17+O17</f>
        <v>0</v>
      </c>
      <c r="Q17" s="98"/>
      <c r="R17" s="86"/>
      <c r="S17" s="86"/>
      <c r="T17" s="91"/>
      <c r="U17" s="85"/>
      <c r="V17" s="86"/>
      <c r="W17" s="86"/>
      <c r="X17" s="87">
        <f>U17*V17+W17</f>
        <v>0</v>
      </c>
      <c r="Y17" s="98"/>
      <c r="Z17" s="86"/>
      <c r="AA17" s="86"/>
      <c r="AB17" s="91">
        <f>Y17*Z17+AA17</f>
        <v>0</v>
      </c>
      <c r="AC17" s="85">
        <v>1</v>
      </c>
      <c r="AD17" s="86">
        <v>40</v>
      </c>
      <c r="AE17" s="86"/>
      <c r="AF17" s="87">
        <f>AC17*AD17+AE17</f>
        <v>40</v>
      </c>
      <c r="AG17" s="98"/>
      <c r="AH17" s="86"/>
      <c r="AI17" s="86"/>
      <c r="AJ17" s="91">
        <f>AG17*AH17+AI17</f>
        <v>0</v>
      </c>
      <c r="AK17" s="85"/>
      <c r="AL17" s="86"/>
      <c r="AM17" s="86"/>
      <c r="AN17" s="87">
        <f>AK17*AL17+AM17</f>
        <v>0</v>
      </c>
      <c r="AO17" s="85"/>
      <c r="AP17" s="86"/>
      <c r="AQ17" s="86"/>
      <c r="AR17" s="87">
        <f>AO17*AP17+AQ17</f>
        <v>0</v>
      </c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2"/>
    </row>
    <row r="18" spans="1:70" s="11" customFormat="1" x14ac:dyDescent="0.3">
      <c r="A18" s="206">
        <v>12</v>
      </c>
      <c r="B18" s="165" t="s">
        <v>215</v>
      </c>
      <c r="C18" s="24">
        <v>2010</v>
      </c>
      <c r="D18" s="181">
        <f>SUM(H18+L18+P18+X18+AB18+AF18+AJ18+T18)</f>
        <v>40</v>
      </c>
      <c r="E18" s="23"/>
      <c r="F18" s="24"/>
      <c r="G18" s="24"/>
      <c r="H18" s="25"/>
      <c r="I18" s="56"/>
      <c r="J18" s="24"/>
      <c r="K18" s="24"/>
      <c r="L18" s="43"/>
      <c r="M18" s="23"/>
      <c r="N18" s="24"/>
      <c r="O18" s="24"/>
      <c r="P18" s="87"/>
      <c r="Q18" s="56"/>
      <c r="R18" s="24"/>
      <c r="S18" s="24"/>
      <c r="T18" s="43">
        <f>+Q18*R18+S18</f>
        <v>0</v>
      </c>
      <c r="U18" s="23"/>
      <c r="V18" s="24"/>
      <c r="W18" s="24"/>
      <c r="X18" s="25"/>
      <c r="Y18" s="56">
        <v>1</v>
      </c>
      <c r="Z18" s="24">
        <v>15</v>
      </c>
      <c r="AA18" s="24">
        <v>3</v>
      </c>
      <c r="AB18" s="43">
        <f>+Y18*Z18+AA18</f>
        <v>18</v>
      </c>
      <c r="AC18" s="23">
        <v>1</v>
      </c>
      <c r="AD18" s="24">
        <v>16</v>
      </c>
      <c r="AE18" s="24">
        <v>6</v>
      </c>
      <c r="AF18" s="87">
        <f>AC18*AD18+AE18</f>
        <v>22</v>
      </c>
      <c r="AG18" s="56"/>
      <c r="AH18" s="24"/>
      <c r="AI18" s="24"/>
      <c r="AJ18" s="43"/>
      <c r="AK18" s="23"/>
      <c r="AL18" s="24"/>
      <c r="AM18" s="24"/>
      <c r="AN18" s="25"/>
      <c r="AO18" s="23"/>
      <c r="AP18" s="24"/>
      <c r="AQ18" s="24"/>
      <c r="AR18" s="25"/>
    </row>
    <row r="19" spans="1:70" s="93" customFormat="1" x14ac:dyDescent="0.3">
      <c r="A19" s="206">
        <v>13</v>
      </c>
      <c r="B19" s="218" t="s">
        <v>116</v>
      </c>
      <c r="C19" s="86">
        <v>2011</v>
      </c>
      <c r="D19" s="228">
        <f>SUM(H19+L19+P19+X19+AB19+AF19+AJ19+T19)</f>
        <v>39</v>
      </c>
      <c r="E19" s="85"/>
      <c r="F19" s="86"/>
      <c r="G19" s="86"/>
      <c r="H19" s="87">
        <f>E19*F19+G19</f>
        <v>0</v>
      </c>
      <c r="I19" s="98"/>
      <c r="J19" s="86"/>
      <c r="K19" s="86"/>
      <c r="L19" s="91">
        <f>I19*J19+K19</f>
        <v>0</v>
      </c>
      <c r="M19" s="85"/>
      <c r="N19" s="86"/>
      <c r="O19" s="86"/>
      <c r="P19" s="87">
        <f>M19*N19+O19</f>
        <v>0</v>
      </c>
      <c r="Q19" s="98"/>
      <c r="R19" s="86"/>
      <c r="S19" s="86"/>
      <c r="T19" s="91"/>
      <c r="U19" s="85"/>
      <c r="V19" s="86"/>
      <c r="W19" s="86"/>
      <c r="X19" s="87">
        <f>U19*V19+W19</f>
        <v>0</v>
      </c>
      <c r="Y19" s="98">
        <v>1</v>
      </c>
      <c r="Z19" s="86">
        <v>15</v>
      </c>
      <c r="AA19" s="86">
        <v>1</v>
      </c>
      <c r="AB19" s="91">
        <f>Y19*Z19+AA19</f>
        <v>16</v>
      </c>
      <c r="AC19" s="85">
        <v>1</v>
      </c>
      <c r="AD19" s="86">
        <v>16</v>
      </c>
      <c r="AE19" s="86">
        <v>7</v>
      </c>
      <c r="AF19" s="87">
        <f>AC19*AD19+AE19</f>
        <v>23</v>
      </c>
      <c r="AG19" s="98"/>
      <c r="AH19" s="86"/>
      <c r="AI19" s="86"/>
      <c r="AJ19" s="91">
        <f>AG19*AH19+AI19</f>
        <v>0</v>
      </c>
      <c r="AK19" s="85"/>
      <c r="AL19" s="86"/>
      <c r="AM19" s="86"/>
      <c r="AN19" s="87"/>
      <c r="AO19" s="85"/>
      <c r="AP19" s="86"/>
      <c r="AQ19" s="86"/>
      <c r="AR19" s="87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2"/>
    </row>
    <row r="20" spans="1:70" s="1" customFormat="1" x14ac:dyDescent="0.3">
      <c r="A20" s="206">
        <v>14</v>
      </c>
      <c r="B20" s="165" t="s">
        <v>214</v>
      </c>
      <c r="C20" s="24">
        <v>2007</v>
      </c>
      <c r="D20" s="181">
        <f>SUM(H20+L20+P20+X20+AB20+AF20+AJ20+T20)</f>
        <v>36</v>
      </c>
      <c r="E20" s="23"/>
      <c r="F20" s="24"/>
      <c r="G20" s="24"/>
      <c r="H20" s="25">
        <f>E20*F20+G20</f>
        <v>0</v>
      </c>
      <c r="I20" s="56"/>
      <c r="J20" s="24"/>
      <c r="K20" s="24"/>
      <c r="L20" s="43">
        <f>I20*J20+K20</f>
        <v>0</v>
      </c>
      <c r="M20" s="23"/>
      <c r="N20" s="24"/>
      <c r="O20" s="24"/>
      <c r="P20" s="87">
        <f>M20*N20+O20</f>
        <v>0</v>
      </c>
      <c r="Q20" s="56"/>
      <c r="R20" s="24"/>
      <c r="S20" s="24"/>
      <c r="T20" s="43">
        <f>+Q20*R20+S20</f>
        <v>0</v>
      </c>
      <c r="U20" s="23"/>
      <c r="V20" s="24"/>
      <c r="W20" s="24"/>
      <c r="X20" s="25"/>
      <c r="Y20" s="56">
        <v>1</v>
      </c>
      <c r="Z20" s="24">
        <v>15</v>
      </c>
      <c r="AA20" s="24"/>
      <c r="AB20" s="43">
        <f>+Y20*Z20+AA20</f>
        <v>15</v>
      </c>
      <c r="AC20" s="23">
        <v>1</v>
      </c>
      <c r="AD20" s="24">
        <v>16</v>
      </c>
      <c r="AE20" s="24">
        <v>5</v>
      </c>
      <c r="AF20" s="87">
        <f>AC20*AD20+AE20</f>
        <v>21</v>
      </c>
      <c r="AG20" s="56"/>
      <c r="AH20" s="24"/>
      <c r="AI20" s="24"/>
      <c r="AJ20" s="43"/>
      <c r="AK20" s="23"/>
      <c r="AL20" s="24"/>
      <c r="AM20" s="24"/>
      <c r="AN20" s="25"/>
      <c r="AO20" s="23"/>
      <c r="AP20" s="24"/>
      <c r="AQ20" s="24"/>
      <c r="AR20" s="25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4"/>
    </row>
    <row r="21" spans="1:70" s="1" customFormat="1" x14ac:dyDescent="0.3">
      <c r="A21" s="206">
        <v>15</v>
      </c>
      <c r="B21" s="165" t="s">
        <v>168</v>
      </c>
      <c r="C21" s="24"/>
      <c r="D21" s="181">
        <f>SUM(H21+L21+P21+X21+AB21+AF21+AJ21+T21+AR21)</f>
        <v>32</v>
      </c>
      <c r="E21" s="23"/>
      <c r="F21" s="24"/>
      <c r="G21" s="24"/>
      <c r="H21" s="25">
        <f>E21*F21+G21</f>
        <v>0</v>
      </c>
      <c r="I21" s="56">
        <v>1</v>
      </c>
      <c r="J21" s="24">
        <v>12</v>
      </c>
      <c r="K21" s="24">
        <v>4</v>
      </c>
      <c r="L21" s="43">
        <f>I21*J21+K21</f>
        <v>16</v>
      </c>
      <c r="M21" s="23"/>
      <c r="N21" s="24"/>
      <c r="O21" s="24"/>
      <c r="P21" s="87">
        <f>M21*N21+O21</f>
        <v>0</v>
      </c>
      <c r="Q21" s="56"/>
      <c r="R21" s="24"/>
      <c r="S21" s="24"/>
      <c r="T21" s="43">
        <f>+Q21*R21+S21</f>
        <v>0</v>
      </c>
      <c r="U21" s="23"/>
      <c r="V21" s="24"/>
      <c r="W21" s="24"/>
      <c r="X21" s="25"/>
      <c r="Y21" s="56"/>
      <c r="Z21" s="24"/>
      <c r="AA21" s="24"/>
      <c r="AB21" s="43"/>
      <c r="AC21" s="23"/>
      <c r="AD21" s="24"/>
      <c r="AE21" s="24"/>
      <c r="AF21" s="87">
        <f>AC21*AD21+AE21</f>
        <v>0</v>
      </c>
      <c r="AG21" s="56"/>
      <c r="AH21" s="24"/>
      <c r="AI21" s="24"/>
      <c r="AJ21" s="43"/>
      <c r="AK21" s="23"/>
      <c r="AL21" s="24"/>
      <c r="AM21" s="24"/>
      <c r="AN21" s="25"/>
      <c r="AO21" s="23">
        <v>1</v>
      </c>
      <c r="AP21" s="24">
        <v>12</v>
      </c>
      <c r="AQ21" s="24">
        <v>4</v>
      </c>
      <c r="AR21" s="25">
        <f>+AO21*AP21+AQ21</f>
        <v>16</v>
      </c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4"/>
    </row>
    <row r="22" spans="1:70" s="11" customFormat="1" x14ac:dyDescent="0.3">
      <c r="A22" s="206">
        <v>16</v>
      </c>
      <c r="B22" s="165" t="s">
        <v>91</v>
      </c>
      <c r="C22" s="1"/>
      <c r="D22" s="181">
        <f>SUM(H22+L22+P22+X22+AB22+AF22+AJ22+T22)</f>
        <v>29</v>
      </c>
      <c r="E22" s="23"/>
      <c r="F22" s="24"/>
      <c r="G22" s="24"/>
      <c r="H22" s="25">
        <f>E22*F22+G22</f>
        <v>0</v>
      </c>
      <c r="I22" s="56"/>
      <c r="J22" s="24"/>
      <c r="K22" s="24"/>
      <c r="L22" s="43">
        <f>I22*J22+K22</f>
        <v>0</v>
      </c>
      <c r="M22" s="23"/>
      <c r="N22" s="24"/>
      <c r="O22" s="24"/>
      <c r="P22" s="25">
        <f>M22*N22+O22</f>
        <v>0</v>
      </c>
      <c r="Q22" s="56">
        <v>1.5</v>
      </c>
      <c r="R22" s="24">
        <v>14</v>
      </c>
      <c r="S22" s="24">
        <v>3</v>
      </c>
      <c r="T22" s="43">
        <f>+Q22*R22+S22</f>
        <v>24</v>
      </c>
      <c r="U22" s="23"/>
      <c r="V22" s="24"/>
      <c r="W22" s="24"/>
      <c r="X22" s="25">
        <f>U22*V22+W22</f>
        <v>0</v>
      </c>
      <c r="Y22" s="56"/>
      <c r="Z22" s="24"/>
      <c r="AA22" s="24"/>
      <c r="AB22" s="43">
        <f>Y22*Z22+AA22</f>
        <v>0</v>
      </c>
      <c r="AC22" s="23"/>
      <c r="AD22" s="24"/>
      <c r="AE22" s="24"/>
      <c r="AF22" s="25">
        <f>AC22*AD22+AE22</f>
        <v>0</v>
      </c>
      <c r="AG22" s="56">
        <v>1</v>
      </c>
      <c r="AH22" s="24">
        <v>5</v>
      </c>
      <c r="AI22" s="24"/>
      <c r="AJ22" s="43">
        <f>AG22*AH22+AI22</f>
        <v>5</v>
      </c>
      <c r="AK22" s="23"/>
      <c r="AL22" s="24"/>
      <c r="AM22" s="24"/>
      <c r="AN22" s="25"/>
      <c r="AO22" s="23"/>
      <c r="AP22" s="24"/>
      <c r="AQ22" s="24"/>
      <c r="AR22" s="25"/>
    </row>
    <row r="23" spans="1:70" s="1" customFormat="1" x14ac:dyDescent="0.3">
      <c r="A23" s="206">
        <v>16</v>
      </c>
      <c r="B23" s="165" t="s">
        <v>206</v>
      </c>
      <c r="C23" s="24">
        <v>2009</v>
      </c>
      <c r="D23" s="181">
        <f>SUM(H23+L23+P23+X23+AB23+AF23+AJ23+T23)</f>
        <v>29</v>
      </c>
      <c r="E23" s="23"/>
      <c r="F23" s="24"/>
      <c r="G23" s="24"/>
      <c r="H23" s="25"/>
      <c r="I23" s="56"/>
      <c r="J23" s="24"/>
      <c r="K23" s="24"/>
      <c r="L23" s="43"/>
      <c r="M23" s="23">
        <v>1</v>
      </c>
      <c r="N23" s="24">
        <v>14</v>
      </c>
      <c r="O23" s="24"/>
      <c r="P23" s="87">
        <f>M23*N23+O23</f>
        <v>14</v>
      </c>
      <c r="Q23" s="56"/>
      <c r="R23" s="24"/>
      <c r="S23" s="24"/>
      <c r="T23" s="43"/>
      <c r="U23" s="23"/>
      <c r="V23" s="24"/>
      <c r="W23" s="24"/>
      <c r="X23" s="25"/>
      <c r="Y23" s="56"/>
      <c r="Z23" s="24"/>
      <c r="AA23" s="24"/>
      <c r="AB23" s="43"/>
      <c r="AC23" s="23"/>
      <c r="AD23" s="24"/>
      <c r="AE23" s="24"/>
      <c r="AF23" s="25"/>
      <c r="AG23" s="56">
        <v>1</v>
      </c>
      <c r="AH23" s="24">
        <v>14</v>
      </c>
      <c r="AI23" s="24">
        <v>1</v>
      </c>
      <c r="AJ23" s="91">
        <f>AG23*AH23+AI23</f>
        <v>15</v>
      </c>
      <c r="AK23" s="23"/>
      <c r="AL23" s="24"/>
      <c r="AM23" s="24"/>
      <c r="AN23" s="87"/>
      <c r="AO23" s="23"/>
      <c r="AP23" s="24"/>
      <c r="AQ23" s="24"/>
      <c r="AR23" s="87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4"/>
    </row>
    <row r="24" spans="1:70" s="118" customFormat="1" x14ac:dyDescent="0.3">
      <c r="A24" s="206">
        <v>17</v>
      </c>
      <c r="B24" s="218" t="s">
        <v>227</v>
      </c>
      <c r="C24" s="86">
        <v>2009</v>
      </c>
      <c r="D24" s="181">
        <f>SUM(H24+L24+P24+X24+AB24+AF24+AJ24+T24)</f>
        <v>25</v>
      </c>
      <c r="E24" s="85"/>
      <c r="F24" s="86"/>
      <c r="G24" s="86"/>
      <c r="H24" s="87">
        <f>E24*F24+G24</f>
        <v>0</v>
      </c>
      <c r="I24" s="98"/>
      <c r="J24" s="86"/>
      <c r="K24" s="86"/>
      <c r="L24" s="91">
        <f>I24*J24+K24</f>
        <v>0</v>
      </c>
      <c r="M24" s="85"/>
      <c r="N24" s="86"/>
      <c r="O24" s="86"/>
      <c r="P24" s="87">
        <f>M24*N24+O24</f>
        <v>0</v>
      </c>
      <c r="Q24" s="98"/>
      <c r="R24" s="86"/>
      <c r="S24" s="86"/>
      <c r="T24" s="43">
        <f>+Q24*R24+S24</f>
        <v>0</v>
      </c>
      <c r="U24" s="85"/>
      <c r="V24" s="86"/>
      <c r="W24" s="86"/>
      <c r="X24" s="87">
        <f>U24*V24+W24</f>
        <v>0</v>
      </c>
      <c r="Y24" s="98"/>
      <c r="Z24" s="86"/>
      <c r="AA24" s="86"/>
      <c r="AB24" s="91">
        <f>Y24*Z24+AA24</f>
        <v>0</v>
      </c>
      <c r="AC24" s="85"/>
      <c r="AD24" s="86"/>
      <c r="AE24" s="86"/>
      <c r="AF24" s="87">
        <f>AC24*AD24+AE24</f>
        <v>0</v>
      </c>
      <c r="AG24" s="98">
        <v>1</v>
      </c>
      <c r="AH24" s="86">
        <v>22</v>
      </c>
      <c r="AI24" s="86">
        <v>3</v>
      </c>
      <c r="AJ24" s="91">
        <f>AG24*AH24+AI24</f>
        <v>25</v>
      </c>
      <c r="AK24" s="85"/>
      <c r="AL24" s="86"/>
      <c r="AM24" s="86"/>
      <c r="AN24" s="87"/>
      <c r="AO24" s="85"/>
      <c r="AP24" s="86"/>
      <c r="AQ24" s="86"/>
      <c r="AR24" s="87"/>
    </row>
    <row r="25" spans="1:70" s="95" customFormat="1" x14ac:dyDescent="0.3">
      <c r="A25" s="175">
        <v>17</v>
      </c>
      <c r="B25" s="218" t="s">
        <v>124</v>
      </c>
      <c r="C25" s="86"/>
      <c r="D25" s="228">
        <f>SUM(H25+L25+P25+X25+AB25+AF25+AJ25+T25)</f>
        <v>25</v>
      </c>
      <c r="E25" s="85"/>
      <c r="F25" s="86"/>
      <c r="G25" s="86"/>
      <c r="H25" s="87">
        <f>E25*F25+G25</f>
        <v>0</v>
      </c>
      <c r="I25" s="98"/>
      <c r="J25" s="86"/>
      <c r="K25" s="86"/>
      <c r="L25" s="91">
        <f>I25*J25+K25</f>
        <v>0</v>
      </c>
      <c r="M25" s="85"/>
      <c r="N25" s="86"/>
      <c r="O25" s="86"/>
      <c r="P25" s="87">
        <f>M25*N25+O25</f>
        <v>0</v>
      </c>
      <c r="Q25" s="98"/>
      <c r="R25" s="86"/>
      <c r="S25" s="86"/>
      <c r="T25" s="91"/>
      <c r="U25" s="85"/>
      <c r="V25" s="86"/>
      <c r="W25" s="86"/>
      <c r="X25" s="87">
        <f>U25*V25+W25</f>
        <v>0</v>
      </c>
      <c r="Y25" s="98"/>
      <c r="Z25" s="86"/>
      <c r="AA25" s="86"/>
      <c r="AB25" s="91">
        <f>Y25*Z25+AA25</f>
        <v>0</v>
      </c>
      <c r="AC25" s="85">
        <v>1</v>
      </c>
      <c r="AD25" s="86">
        <v>16</v>
      </c>
      <c r="AE25" s="86">
        <v>9</v>
      </c>
      <c r="AF25" s="87">
        <f>AC25*AD25+AE25</f>
        <v>25</v>
      </c>
      <c r="AG25" s="98"/>
      <c r="AH25" s="86"/>
      <c r="AI25" s="86"/>
      <c r="AJ25" s="91">
        <f>AG25*AH25+AI25</f>
        <v>0</v>
      </c>
      <c r="AK25" s="85"/>
      <c r="AL25" s="86"/>
      <c r="AM25" s="86"/>
      <c r="AN25" s="87">
        <f>AK25*AL25+AM25</f>
        <v>0</v>
      </c>
      <c r="AO25" s="85"/>
      <c r="AP25" s="86"/>
      <c r="AQ25" s="86"/>
      <c r="AR25" s="87">
        <f>AO25*AP25+AQ25</f>
        <v>0</v>
      </c>
    </row>
    <row r="26" spans="1:70" s="93" customFormat="1" x14ac:dyDescent="0.3">
      <c r="A26" s="206">
        <v>18</v>
      </c>
      <c r="B26" s="218" t="s">
        <v>192</v>
      </c>
      <c r="D26" s="181">
        <f>SUM(H26+L26+P26+X26+AB26+AF26+AJ26+T26)</f>
        <v>23</v>
      </c>
      <c r="E26" s="85"/>
      <c r="F26" s="86"/>
      <c r="G26" s="86"/>
      <c r="H26" s="87">
        <f>E26*F26+G26</f>
        <v>0</v>
      </c>
      <c r="I26" s="98"/>
      <c r="J26" s="86"/>
      <c r="K26" s="86"/>
      <c r="L26" s="91">
        <f>I26*J26+K26</f>
        <v>0</v>
      </c>
      <c r="M26" s="85"/>
      <c r="N26" s="86"/>
      <c r="O26" s="86"/>
      <c r="P26" s="87">
        <f>M26*N26+O26</f>
        <v>0</v>
      </c>
      <c r="Q26" s="98">
        <v>1.5</v>
      </c>
      <c r="R26" s="86">
        <v>14</v>
      </c>
      <c r="S26" s="86">
        <v>2</v>
      </c>
      <c r="T26" s="91">
        <f>+Q26*R26+S26</f>
        <v>23</v>
      </c>
      <c r="U26" s="85"/>
      <c r="V26" s="86"/>
      <c r="W26" s="86"/>
      <c r="X26" s="87">
        <f>U26*V26+W26</f>
        <v>0</v>
      </c>
      <c r="Y26" s="98"/>
      <c r="Z26" s="86"/>
      <c r="AA26" s="86"/>
      <c r="AB26" s="91">
        <f>Y26*Z26+AA26</f>
        <v>0</v>
      </c>
      <c r="AC26" s="85"/>
      <c r="AD26" s="86"/>
      <c r="AE26" s="86"/>
      <c r="AF26" s="87">
        <f>AC26*AD26+AE26</f>
        <v>0</v>
      </c>
      <c r="AG26" s="98"/>
      <c r="AH26" s="86"/>
      <c r="AI26" s="86"/>
      <c r="AJ26" s="91">
        <f>AG26*AH26+AI26</f>
        <v>0</v>
      </c>
      <c r="AK26" s="85"/>
      <c r="AL26" s="86"/>
      <c r="AM26" s="86"/>
      <c r="AN26" s="87"/>
      <c r="AO26" s="85"/>
      <c r="AP26" s="86"/>
      <c r="AQ26" s="86"/>
      <c r="AR26" s="87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2"/>
    </row>
    <row r="27" spans="1:70" s="1" customFormat="1" x14ac:dyDescent="0.3">
      <c r="A27" s="206">
        <v>19</v>
      </c>
      <c r="B27" s="165" t="s">
        <v>73</v>
      </c>
      <c r="C27" s="24">
        <v>2008</v>
      </c>
      <c r="D27" s="181">
        <f>SUM(H27+L27+P27+X27+AB27+AF27+AJ27+T27)</f>
        <v>22</v>
      </c>
      <c r="E27" s="23"/>
      <c r="F27" s="24"/>
      <c r="G27" s="24"/>
      <c r="H27" s="25"/>
      <c r="I27" s="56"/>
      <c r="J27" s="24"/>
      <c r="K27" s="24"/>
      <c r="L27" s="43">
        <f>I27*J27+K27</f>
        <v>0</v>
      </c>
      <c r="M27" s="23"/>
      <c r="N27" s="24"/>
      <c r="O27" s="24"/>
      <c r="P27" s="87">
        <f>M27*N27+O27</f>
        <v>0</v>
      </c>
      <c r="Q27" s="56"/>
      <c r="R27" s="24"/>
      <c r="S27" s="24"/>
      <c r="T27" s="43">
        <f>+Q27*R27+S27</f>
        <v>0</v>
      </c>
      <c r="U27" s="23"/>
      <c r="V27" s="24"/>
      <c r="W27" s="24"/>
      <c r="X27" s="25"/>
      <c r="Y27" s="56"/>
      <c r="Z27" s="24"/>
      <c r="AA27" s="24"/>
      <c r="AB27" s="43"/>
      <c r="AC27" s="23"/>
      <c r="AD27" s="24"/>
      <c r="AE27" s="24"/>
      <c r="AF27" s="25"/>
      <c r="AG27" s="56">
        <v>1</v>
      </c>
      <c r="AH27" s="24">
        <v>22</v>
      </c>
      <c r="AI27" s="24"/>
      <c r="AJ27" s="91">
        <f>AG27*AH27+AI27</f>
        <v>22</v>
      </c>
      <c r="AK27" s="23"/>
      <c r="AL27" s="24"/>
      <c r="AM27" s="24"/>
      <c r="AN27" s="87"/>
      <c r="AO27" s="23"/>
      <c r="AP27" s="24"/>
      <c r="AQ27" s="24"/>
      <c r="AR27" s="87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4"/>
    </row>
    <row r="28" spans="1:70" s="93" customFormat="1" x14ac:dyDescent="0.3">
      <c r="A28" s="206">
        <v>19</v>
      </c>
      <c r="B28" s="175" t="s">
        <v>193</v>
      </c>
      <c r="C28" s="86"/>
      <c r="D28" s="181">
        <f>SUM(H28+L28+P28+X28+AB28+AF28+AJ28+T28)</f>
        <v>22</v>
      </c>
      <c r="E28" s="85"/>
      <c r="F28" s="86"/>
      <c r="G28" s="86"/>
      <c r="H28" s="87">
        <f>E28*F28+G28</f>
        <v>0</v>
      </c>
      <c r="I28" s="98"/>
      <c r="J28" s="86"/>
      <c r="K28" s="86"/>
      <c r="L28" s="91">
        <f>I28*J28+K28</f>
        <v>0</v>
      </c>
      <c r="M28" s="85"/>
      <c r="N28" s="86"/>
      <c r="O28" s="86"/>
      <c r="P28" s="87">
        <f>M28*N28+O28</f>
        <v>0</v>
      </c>
      <c r="Q28" s="98">
        <v>1.5</v>
      </c>
      <c r="R28" s="86">
        <v>14</v>
      </c>
      <c r="S28" s="86">
        <v>1</v>
      </c>
      <c r="T28" s="91">
        <f>+Q28*R28+S28</f>
        <v>22</v>
      </c>
      <c r="U28" s="85"/>
      <c r="V28" s="86"/>
      <c r="W28" s="86"/>
      <c r="X28" s="87">
        <f>U28*V28+W28</f>
        <v>0</v>
      </c>
      <c r="Y28" s="98"/>
      <c r="Z28" s="86"/>
      <c r="AA28" s="86"/>
      <c r="AB28" s="91">
        <f>Y28*Z28+AA28</f>
        <v>0</v>
      </c>
      <c r="AC28" s="85"/>
      <c r="AD28" s="86"/>
      <c r="AE28" s="86"/>
      <c r="AF28" s="87">
        <f>AC28*AD28+AE28</f>
        <v>0</v>
      </c>
      <c r="AG28" s="98"/>
      <c r="AH28" s="86"/>
      <c r="AI28" s="86"/>
      <c r="AJ28" s="91">
        <f>AG28*AH28+AI28</f>
        <v>0</v>
      </c>
      <c r="AK28" s="85"/>
      <c r="AL28" s="86"/>
      <c r="AM28" s="86"/>
      <c r="AN28" s="87"/>
      <c r="AO28" s="85"/>
      <c r="AP28" s="86"/>
      <c r="AQ28" s="86"/>
      <c r="AR28" s="87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2"/>
    </row>
    <row r="29" spans="1:70" s="172" customFormat="1" x14ac:dyDescent="0.3">
      <c r="A29" s="206">
        <v>20</v>
      </c>
      <c r="B29" s="218" t="s">
        <v>194</v>
      </c>
      <c r="C29" s="93"/>
      <c r="D29" s="181">
        <f>SUM(H29+L29+P29+X29+AB29+AF29+AJ29+T29)</f>
        <v>21</v>
      </c>
      <c r="E29" s="85"/>
      <c r="F29" s="86"/>
      <c r="G29" s="86"/>
      <c r="H29" s="87">
        <f>E29*F29+G29</f>
        <v>0</v>
      </c>
      <c r="I29" s="98"/>
      <c r="J29" s="86"/>
      <c r="K29" s="86"/>
      <c r="L29" s="91">
        <f>I29*J29+K29</f>
        <v>0</v>
      </c>
      <c r="M29" s="85"/>
      <c r="N29" s="86"/>
      <c r="O29" s="86"/>
      <c r="P29" s="87">
        <f>M29*N29+O29</f>
        <v>0</v>
      </c>
      <c r="Q29" s="98">
        <v>1.5</v>
      </c>
      <c r="R29" s="86">
        <v>14</v>
      </c>
      <c r="S29" s="86"/>
      <c r="T29" s="43">
        <f>+Q29*R29+S29</f>
        <v>21</v>
      </c>
      <c r="U29" s="85"/>
      <c r="V29" s="86"/>
      <c r="W29" s="86"/>
      <c r="X29" s="87">
        <f>U29*V29+W29</f>
        <v>0</v>
      </c>
      <c r="Y29" s="98"/>
      <c r="Z29" s="86"/>
      <c r="AA29" s="86"/>
      <c r="AB29" s="91">
        <f>Y29*Z29+AA29</f>
        <v>0</v>
      </c>
      <c r="AC29" s="85"/>
      <c r="AD29" s="86"/>
      <c r="AE29" s="86"/>
      <c r="AF29" s="87">
        <f>AC29*AD29+AE29</f>
        <v>0</v>
      </c>
      <c r="AG29" s="98"/>
      <c r="AH29" s="86"/>
      <c r="AI29" s="86"/>
      <c r="AJ29" s="91">
        <f>AG29*AH29+AI29</f>
        <v>0</v>
      </c>
      <c r="AK29" s="85"/>
      <c r="AL29" s="86"/>
      <c r="AM29" s="86"/>
      <c r="AN29" s="87"/>
      <c r="AO29" s="85"/>
      <c r="AP29" s="86"/>
      <c r="AQ29" s="86"/>
      <c r="AR29" s="87"/>
    </row>
    <row r="30" spans="1:70" s="172" customFormat="1" x14ac:dyDescent="0.3">
      <c r="A30" s="206">
        <v>20</v>
      </c>
      <c r="B30" s="218" t="s">
        <v>233</v>
      </c>
      <c r="C30" s="86">
        <v>2012</v>
      </c>
      <c r="D30" s="181">
        <f>SUM(H30+L30+P30+X30+AB30+AF30+AJ30+T30)</f>
        <v>21</v>
      </c>
      <c r="E30" s="85"/>
      <c r="F30" s="86"/>
      <c r="G30" s="86"/>
      <c r="H30" s="87"/>
      <c r="I30" s="98"/>
      <c r="J30" s="86"/>
      <c r="K30" s="86"/>
      <c r="L30" s="91"/>
      <c r="M30" s="85"/>
      <c r="N30" s="86"/>
      <c r="O30" s="86"/>
      <c r="P30" s="87"/>
      <c r="Q30" s="98"/>
      <c r="R30" s="86"/>
      <c r="S30" s="86"/>
      <c r="T30" s="43"/>
      <c r="U30" s="85"/>
      <c r="V30" s="86"/>
      <c r="W30" s="86"/>
      <c r="X30" s="87"/>
      <c r="Y30" s="98"/>
      <c r="Z30" s="86"/>
      <c r="AA30" s="86"/>
      <c r="AB30" s="91"/>
      <c r="AC30" s="85">
        <v>1</v>
      </c>
      <c r="AD30" s="86">
        <v>16</v>
      </c>
      <c r="AE30" s="86">
        <v>5</v>
      </c>
      <c r="AF30" s="87">
        <f>AC30*AD30+AE30</f>
        <v>21</v>
      </c>
      <c r="AG30" s="98"/>
      <c r="AH30" s="86"/>
      <c r="AI30" s="86"/>
      <c r="AJ30" s="91"/>
      <c r="AK30" s="85"/>
      <c r="AL30" s="86"/>
      <c r="AM30" s="86"/>
      <c r="AN30" s="87"/>
      <c r="AO30" s="85"/>
      <c r="AP30" s="86"/>
      <c r="AQ30" s="86"/>
      <c r="AR30" s="87"/>
    </row>
    <row r="31" spans="1:70" s="1" customFormat="1" x14ac:dyDescent="0.3">
      <c r="A31" s="206">
        <v>20</v>
      </c>
      <c r="B31" s="165" t="s">
        <v>232</v>
      </c>
      <c r="C31" s="24">
        <v>2011</v>
      </c>
      <c r="D31" s="181">
        <f>SUM(H31+L31+P31+X31+AB31+AF31+AJ31+T31+AR31)</f>
        <v>21</v>
      </c>
      <c r="E31" s="23"/>
      <c r="F31" s="24"/>
      <c r="G31" s="24"/>
      <c r="H31" s="25"/>
      <c r="I31" s="56"/>
      <c r="J31" s="24"/>
      <c r="K31" s="24"/>
      <c r="L31" s="43"/>
      <c r="M31" s="23"/>
      <c r="N31" s="24"/>
      <c r="O31" s="24"/>
      <c r="P31" s="87"/>
      <c r="Q31" s="56"/>
      <c r="R31" s="24"/>
      <c r="S31" s="24"/>
      <c r="T31" s="43"/>
      <c r="U31" s="23"/>
      <c r="V31" s="24"/>
      <c r="W31" s="24"/>
      <c r="X31" s="25"/>
      <c r="Y31" s="56"/>
      <c r="Z31" s="24"/>
      <c r="AA31" s="24"/>
      <c r="AB31" s="43"/>
      <c r="AC31" s="23"/>
      <c r="AD31" s="24"/>
      <c r="AE31" s="24"/>
      <c r="AF31" s="25"/>
      <c r="AG31" s="56">
        <v>1</v>
      </c>
      <c r="AH31" s="24">
        <v>5</v>
      </c>
      <c r="AI31" s="24">
        <v>1</v>
      </c>
      <c r="AJ31" s="91">
        <f>AG31*AH31+AI31</f>
        <v>6</v>
      </c>
      <c r="AK31" s="23"/>
      <c r="AL31" s="24"/>
      <c r="AM31" s="24"/>
      <c r="AN31" s="87"/>
      <c r="AO31" s="23">
        <v>1</v>
      </c>
      <c r="AP31" s="24">
        <v>12</v>
      </c>
      <c r="AQ31" s="24">
        <v>3</v>
      </c>
      <c r="AR31" s="87">
        <f>+AO31*AP31+AQ31</f>
        <v>15</v>
      </c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4"/>
    </row>
    <row r="32" spans="1:70" s="172" customFormat="1" x14ac:dyDescent="0.3">
      <c r="A32" s="206">
        <v>21</v>
      </c>
      <c r="B32" s="218" t="s">
        <v>234</v>
      </c>
      <c r="C32" s="86">
        <v>2008</v>
      </c>
      <c r="D32" s="181">
        <f>SUM(H32+L32+P32+X32+AB32+AF32+AJ32+T32)</f>
        <v>20</v>
      </c>
      <c r="E32" s="85"/>
      <c r="F32" s="86"/>
      <c r="G32" s="86"/>
      <c r="H32" s="87"/>
      <c r="I32" s="98"/>
      <c r="J32" s="86"/>
      <c r="K32" s="86"/>
      <c r="L32" s="91"/>
      <c r="M32" s="85"/>
      <c r="N32" s="86"/>
      <c r="O32" s="86"/>
      <c r="P32" s="87"/>
      <c r="Q32" s="98"/>
      <c r="R32" s="86"/>
      <c r="S32" s="86"/>
      <c r="T32" s="43"/>
      <c r="U32" s="85"/>
      <c r="V32" s="86"/>
      <c r="W32" s="86"/>
      <c r="X32" s="87"/>
      <c r="Y32" s="98"/>
      <c r="Z32" s="86"/>
      <c r="AA32" s="86"/>
      <c r="AB32" s="91"/>
      <c r="AC32" s="85">
        <v>1</v>
      </c>
      <c r="AD32" s="86">
        <v>16</v>
      </c>
      <c r="AE32" s="86">
        <v>4</v>
      </c>
      <c r="AF32" s="87">
        <f>AC32*AD32+AE32</f>
        <v>20</v>
      </c>
      <c r="AG32" s="98"/>
      <c r="AH32" s="86"/>
      <c r="AI32" s="86"/>
      <c r="AJ32" s="91"/>
      <c r="AK32" s="85"/>
      <c r="AL32" s="86"/>
      <c r="AM32" s="86"/>
      <c r="AN32" s="87"/>
      <c r="AO32" s="85"/>
      <c r="AP32" s="86"/>
      <c r="AQ32" s="86"/>
      <c r="AR32" s="87"/>
    </row>
    <row r="33" spans="1:70" s="1" customFormat="1" x14ac:dyDescent="0.3">
      <c r="A33" s="206">
        <v>21</v>
      </c>
      <c r="B33" s="165" t="s">
        <v>157</v>
      </c>
      <c r="C33" s="24">
        <v>2010</v>
      </c>
      <c r="D33" s="181">
        <f>SUM(H33+L33+P33+X33+AB33+AF33+AJ33+T33)</f>
        <v>20</v>
      </c>
      <c r="E33" s="23">
        <v>1</v>
      </c>
      <c r="F33" s="24">
        <v>18</v>
      </c>
      <c r="G33" s="24">
        <v>2</v>
      </c>
      <c r="H33" s="25">
        <f>E33*F33+G33</f>
        <v>20</v>
      </c>
      <c r="I33" s="56"/>
      <c r="J33" s="24"/>
      <c r="K33" s="24"/>
      <c r="L33" s="43">
        <f>I33*J33+K33</f>
        <v>0</v>
      </c>
      <c r="M33" s="23"/>
      <c r="N33" s="24"/>
      <c r="O33" s="24"/>
      <c r="P33" s="87">
        <f>M33*N33+O33</f>
        <v>0</v>
      </c>
      <c r="Q33" s="56"/>
      <c r="R33" s="24"/>
      <c r="S33" s="24"/>
      <c r="T33" s="43">
        <f>+Q33*R33+S33</f>
        <v>0</v>
      </c>
      <c r="U33" s="23"/>
      <c r="V33" s="24"/>
      <c r="W33" s="24"/>
      <c r="X33" s="25"/>
      <c r="Y33" s="56"/>
      <c r="Z33" s="24"/>
      <c r="AA33" s="24"/>
      <c r="AB33" s="91">
        <f>Y33*Z33+AA33</f>
        <v>0</v>
      </c>
      <c r="AC33" s="23"/>
      <c r="AD33" s="24"/>
      <c r="AE33" s="24"/>
      <c r="AF33" s="87">
        <f>AC33*AD33+AE33</f>
        <v>0</v>
      </c>
      <c r="AG33" s="56"/>
      <c r="AH33" s="24"/>
      <c r="AI33" s="24"/>
      <c r="AJ33" s="43"/>
      <c r="AK33" s="23"/>
      <c r="AL33" s="24"/>
      <c r="AM33" s="24"/>
      <c r="AN33" s="25"/>
      <c r="AO33" s="23"/>
      <c r="AP33" s="24"/>
      <c r="AQ33" s="24"/>
      <c r="AR33" s="25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4"/>
    </row>
    <row r="34" spans="1:70" s="1" customFormat="1" x14ac:dyDescent="0.3">
      <c r="A34" s="206">
        <v>22</v>
      </c>
      <c r="B34" s="165" t="s">
        <v>228</v>
      </c>
      <c r="C34" s="24">
        <v>2010</v>
      </c>
      <c r="D34" s="181">
        <f>SUM(H34+L34+P34+X34+AB34+AF34+AJ34+T34)</f>
        <v>18</v>
      </c>
      <c r="E34" s="23"/>
      <c r="F34" s="24"/>
      <c r="G34" s="24"/>
      <c r="H34" s="25"/>
      <c r="I34" s="56"/>
      <c r="J34" s="24"/>
      <c r="K34" s="24"/>
      <c r="L34" s="43">
        <f>I34*J34+K34</f>
        <v>0</v>
      </c>
      <c r="M34" s="23"/>
      <c r="N34" s="24"/>
      <c r="O34" s="24"/>
      <c r="P34" s="87">
        <f>M34*N34+O34</f>
        <v>0</v>
      </c>
      <c r="Q34" s="56"/>
      <c r="R34" s="24"/>
      <c r="S34" s="24"/>
      <c r="T34" s="43">
        <f>+Q34*R34+S34</f>
        <v>0</v>
      </c>
      <c r="U34" s="23"/>
      <c r="V34" s="24"/>
      <c r="W34" s="24"/>
      <c r="X34" s="25"/>
      <c r="Y34" s="56"/>
      <c r="Z34" s="24"/>
      <c r="AA34" s="24"/>
      <c r="AB34" s="43"/>
      <c r="AC34" s="23"/>
      <c r="AD34" s="24"/>
      <c r="AE34" s="24"/>
      <c r="AF34" s="87">
        <f>AC34*AD34+AE34</f>
        <v>0</v>
      </c>
      <c r="AG34" s="56">
        <v>1</v>
      </c>
      <c r="AH34" s="24">
        <v>14</v>
      </c>
      <c r="AI34" s="24">
        <v>4</v>
      </c>
      <c r="AJ34" s="91">
        <f>AG34*AH34+AI34</f>
        <v>18</v>
      </c>
      <c r="AK34" s="23"/>
      <c r="AL34" s="24"/>
      <c r="AM34" s="24"/>
      <c r="AN34" s="87"/>
      <c r="AO34" s="23"/>
      <c r="AP34" s="24"/>
      <c r="AQ34" s="24"/>
      <c r="AR34" s="87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4"/>
    </row>
    <row r="35" spans="1:70" s="93" customFormat="1" x14ac:dyDescent="0.3">
      <c r="A35" s="175">
        <v>22</v>
      </c>
      <c r="B35" s="218" t="s">
        <v>125</v>
      </c>
      <c r="C35" s="86"/>
      <c r="D35" s="228">
        <f>SUM(H35+L35+P35+X35+AB35+AF35+AJ35+T35)</f>
        <v>18</v>
      </c>
      <c r="E35" s="85"/>
      <c r="F35" s="86"/>
      <c r="G35" s="86"/>
      <c r="H35" s="87">
        <f>E35*F35+G35</f>
        <v>0</v>
      </c>
      <c r="I35" s="98"/>
      <c r="J35" s="86"/>
      <c r="K35" s="86"/>
      <c r="L35" s="91">
        <f>I35*J35+K35</f>
        <v>0</v>
      </c>
      <c r="M35" s="85"/>
      <c r="N35" s="86"/>
      <c r="O35" s="86"/>
      <c r="P35" s="87">
        <f>M35*N35+O35</f>
        <v>0</v>
      </c>
      <c r="Q35" s="98"/>
      <c r="R35" s="86"/>
      <c r="S35" s="86"/>
      <c r="T35" s="91"/>
      <c r="U35" s="85"/>
      <c r="V35" s="86"/>
      <c r="W35" s="86"/>
      <c r="X35" s="87">
        <f>U35*V35+W35</f>
        <v>0</v>
      </c>
      <c r="Y35" s="98"/>
      <c r="Z35" s="86"/>
      <c r="AA35" s="86"/>
      <c r="AB35" s="91">
        <f>Y35*Z35+AA35</f>
        <v>0</v>
      </c>
      <c r="AC35" s="85">
        <v>1</v>
      </c>
      <c r="AD35" s="86">
        <v>16</v>
      </c>
      <c r="AE35" s="86">
        <v>2</v>
      </c>
      <c r="AF35" s="87">
        <f>AC35*AD35+AE35</f>
        <v>18</v>
      </c>
      <c r="AG35" s="98"/>
      <c r="AH35" s="86"/>
      <c r="AI35" s="86"/>
      <c r="AJ35" s="91">
        <f>AG35*AH35+AI35</f>
        <v>0</v>
      </c>
      <c r="AK35" s="85"/>
      <c r="AL35" s="86"/>
      <c r="AM35" s="86"/>
      <c r="AN35" s="87">
        <f>AK35*AL35+AM35</f>
        <v>0</v>
      </c>
      <c r="AO35" s="85"/>
      <c r="AP35" s="86"/>
      <c r="AQ35" s="86"/>
      <c r="AR35" s="87">
        <f>AO35*AP35+AQ35</f>
        <v>0</v>
      </c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2"/>
    </row>
    <row r="36" spans="1:70" s="1" customFormat="1" x14ac:dyDescent="0.3">
      <c r="A36" s="206">
        <v>23</v>
      </c>
      <c r="B36" s="165" t="s">
        <v>230</v>
      </c>
      <c r="C36" s="24">
        <v>2010</v>
      </c>
      <c r="D36" s="181">
        <f>SUM(H36+L36+P36+X36+AB36+AF36+AJ36+T36)</f>
        <v>16</v>
      </c>
      <c r="E36" s="23"/>
      <c r="F36" s="24"/>
      <c r="G36" s="24"/>
      <c r="H36" s="25"/>
      <c r="I36" s="56"/>
      <c r="J36" s="24"/>
      <c r="K36" s="24"/>
      <c r="L36" s="43"/>
      <c r="M36" s="23"/>
      <c r="N36" s="24"/>
      <c r="O36" s="24"/>
      <c r="P36" s="87"/>
      <c r="Q36" s="56"/>
      <c r="R36" s="24"/>
      <c r="S36" s="24"/>
      <c r="T36" s="43"/>
      <c r="U36" s="23"/>
      <c r="V36" s="24"/>
      <c r="W36" s="24"/>
      <c r="X36" s="25"/>
      <c r="Y36" s="56"/>
      <c r="Z36" s="24"/>
      <c r="AA36" s="24"/>
      <c r="AB36" s="43"/>
      <c r="AC36" s="23">
        <v>1</v>
      </c>
      <c r="AD36" s="24">
        <v>14</v>
      </c>
      <c r="AE36" s="24">
        <v>2</v>
      </c>
      <c r="AF36" s="87">
        <f>AC36*AD36+AE36</f>
        <v>16</v>
      </c>
      <c r="AG36" s="56"/>
      <c r="AH36" s="24"/>
      <c r="AI36" s="24"/>
      <c r="AJ36" s="43"/>
      <c r="AK36" s="23"/>
      <c r="AL36" s="24"/>
      <c r="AM36" s="24"/>
      <c r="AN36" s="25"/>
      <c r="AO36" s="23"/>
      <c r="AP36" s="24"/>
      <c r="AQ36" s="24"/>
      <c r="AR36" s="25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4"/>
    </row>
    <row r="37" spans="1:70" s="1" customFormat="1" x14ac:dyDescent="0.3">
      <c r="A37" s="206">
        <v>24</v>
      </c>
      <c r="B37" s="165" t="s">
        <v>169</v>
      </c>
      <c r="C37" s="24"/>
      <c r="D37" s="181">
        <f>SUM(H37+L37+P37+X37+AB37+AF37+AJ37+T37)</f>
        <v>15</v>
      </c>
      <c r="E37" s="23"/>
      <c r="F37" s="24"/>
      <c r="G37" s="24"/>
      <c r="H37" s="25">
        <f>E37*F37+G37</f>
        <v>0</v>
      </c>
      <c r="I37" s="56">
        <v>1</v>
      </c>
      <c r="J37" s="24">
        <v>12</v>
      </c>
      <c r="K37" s="24">
        <v>3</v>
      </c>
      <c r="L37" s="43">
        <f>I37*J37+K37</f>
        <v>15</v>
      </c>
      <c r="M37" s="23"/>
      <c r="N37" s="24"/>
      <c r="O37" s="24"/>
      <c r="P37" s="87">
        <f>M37*N37+O37</f>
        <v>0</v>
      </c>
      <c r="Q37" s="56"/>
      <c r="R37" s="24"/>
      <c r="S37" s="24"/>
      <c r="T37" s="43">
        <f>+Q37*R37+S37</f>
        <v>0</v>
      </c>
      <c r="U37" s="23"/>
      <c r="V37" s="24"/>
      <c r="W37" s="24"/>
      <c r="X37" s="25"/>
      <c r="Y37" s="56"/>
      <c r="Z37" s="24"/>
      <c r="AA37" s="24"/>
      <c r="AB37" s="43"/>
      <c r="AC37" s="23"/>
      <c r="AD37" s="24"/>
      <c r="AE37" s="24"/>
      <c r="AF37" s="87">
        <f t="shared" ref="AF37:AF38" si="0">AC37*AD37+AE37</f>
        <v>0</v>
      </c>
      <c r="AG37" s="56"/>
      <c r="AH37" s="24"/>
      <c r="AI37" s="24"/>
      <c r="AJ37" s="43"/>
      <c r="AK37" s="23"/>
      <c r="AL37" s="24"/>
      <c r="AM37" s="24"/>
      <c r="AN37" s="25"/>
      <c r="AO37" s="23"/>
      <c r="AP37" s="24"/>
      <c r="AQ37" s="24"/>
      <c r="AR37" s="25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4"/>
    </row>
    <row r="38" spans="1:70" s="1" customFormat="1" x14ac:dyDescent="0.3">
      <c r="A38" s="206">
        <v>24</v>
      </c>
      <c r="B38" s="165" t="s">
        <v>207</v>
      </c>
      <c r="C38" s="24">
        <v>2010</v>
      </c>
      <c r="D38" s="181">
        <f>SUM(H38+L38+P38+X38+AB38+AF38+AJ38+T38)</f>
        <v>15</v>
      </c>
      <c r="E38" s="23"/>
      <c r="F38" s="24"/>
      <c r="G38" s="24"/>
      <c r="H38" s="25"/>
      <c r="I38" s="56"/>
      <c r="J38" s="24"/>
      <c r="K38" s="24"/>
      <c r="L38" s="43"/>
      <c r="M38" s="23">
        <v>1</v>
      </c>
      <c r="N38" s="24">
        <v>14</v>
      </c>
      <c r="O38" s="24">
        <v>1</v>
      </c>
      <c r="P38" s="87">
        <f>M38*N38+O38</f>
        <v>15</v>
      </c>
      <c r="Q38" s="56"/>
      <c r="R38" s="24"/>
      <c r="S38" s="24"/>
      <c r="T38" s="43"/>
      <c r="U38" s="23"/>
      <c r="V38" s="24"/>
      <c r="W38" s="24"/>
      <c r="X38" s="25"/>
      <c r="Y38" s="56"/>
      <c r="Z38" s="24"/>
      <c r="AA38" s="24"/>
      <c r="AB38" s="43"/>
      <c r="AC38" s="23"/>
      <c r="AD38" s="24"/>
      <c r="AE38" s="24"/>
      <c r="AF38" s="87">
        <f t="shared" si="0"/>
        <v>0</v>
      </c>
      <c r="AG38" s="56"/>
      <c r="AH38" s="24"/>
      <c r="AI38" s="24"/>
      <c r="AJ38" s="43"/>
      <c r="AK38" s="23"/>
      <c r="AL38" s="24"/>
      <c r="AM38" s="24"/>
      <c r="AN38" s="25"/>
      <c r="AO38" s="23"/>
      <c r="AP38" s="24"/>
      <c r="AQ38" s="24"/>
      <c r="AR38" s="25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4"/>
    </row>
    <row r="39" spans="1:70" s="93" customFormat="1" x14ac:dyDescent="0.3">
      <c r="A39" s="86">
        <v>24</v>
      </c>
      <c r="B39" s="218" t="s">
        <v>121</v>
      </c>
      <c r="C39" s="86">
        <v>2008</v>
      </c>
      <c r="D39" s="228">
        <f>SUM(H39+L39+P39+X39+AB39+AF39+AJ39+T39)</f>
        <v>15</v>
      </c>
      <c r="E39" s="85"/>
      <c r="F39" s="86"/>
      <c r="G39" s="86"/>
      <c r="H39" s="87">
        <f t="shared" ref="H39:H47" si="1">E39*F39+G39</f>
        <v>0</v>
      </c>
      <c r="I39" s="98"/>
      <c r="J39" s="86"/>
      <c r="K39" s="86"/>
      <c r="L39" s="91">
        <f t="shared" ref="L39:L48" si="2">I39*J39+K39</f>
        <v>0</v>
      </c>
      <c r="M39" s="85"/>
      <c r="N39" s="86"/>
      <c r="O39" s="86"/>
      <c r="P39" s="87">
        <f>M39*N39+O39</f>
        <v>0</v>
      </c>
      <c r="Q39" s="98"/>
      <c r="R39" s="86"/>
      <c r="S39" s="86"/>
      <c r="T39" s="91"/>
      <c r="U39" s="85"/>
      <c r="V39" s="86"/>
      <c r="W39" s="86"/>
      <c r="X39" s="87">
        <f>U39*V39+W39</f>
        <v>0</v>
      </c>
      <c r="Y39" s="98">
        <v>1</v>
      </c>
      <c r="Z39" s="86">
        <v>15</v>
      </c>
      <c r="AA39" s="86"/>
      <c r="AB39" s="91">
        <f>Y39*Z39+AA39</f>
        <v>15</v>
      </c>
      <c r="AC39" s="85"/>
      <c r="AD39" s="86"/>
      <c r="AE39" s="86"/>
      <c r="AF39" s="87">
        <f>AC39*AD39+AE39</f>
        <v>0</v>
      </c>
      <c r="AG39" s="98"/>
      <c r="AH39" s="86"/>
      <c r="AI39" s="86"/>
      <c r="AJ39" s="91">
        <f>AG39*AH39+AI39</f>
        <v>0</v>
      </c>
      <c r="AK39" s="85"/>
      <c r="AL39" s="86"/>
      <c r="AM39" s="86"/>
      <c r="AN39" s="87"/>
      <c r="AO39" s="85"/>
      <c r="AP39" s="86"/>
      <c r="AQ39" s="86"/>
      <c r="AR39" s="87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2"/>
    </row>
    <row r="40" spans="1:70" s="93" customFormat="1" x14ac:dyDescent="0.3">
      <c r="A40" s="86">
        <v>25</v>
      </c>
      <c r="B40" s="218" t="s">
        <v>231</v>
      </c>
      <c r="C40" s="86">
        <v>2008</v>
      </c>
      <c r="D40" s="228">
        <f>SUM(H40+L40+P40+X40+AB40+AF40+AJ40+T40)</f>
        <v>14</v>
      </c>
      <c r="E40" s="85"/>
      <c r="F40" s="86"/>
      <c r="G40" s="86"/>
      <c r="H40" s="87"/>
      <c r="I40" s="98"/>
      <c r="J40" s="86"/>
      <c r="K40" s="86"/>
      <c r="L40" s="91"/>
      <c r="M40" s="85"/>
      <c r="N40" s="86"/>
      <c r="O40" s="86"/>
      <c r="P40" s="87"/>
      <c r="Q40" s="98"/>
      <c r="R40" s="86"/>
      <c r="S40" s="86"/>
      <c r="T40" s="91"/>
      <c r="U40" s="85"/>
      <c r="V40" s="86"/>
      <c r="W40" s="86"/>
      <c r="X40" s="87"/>
      <c r="Y40" s="98"/>
      <c r="Z40" s="86"/>
      <c r="AA40" s="86"/>
      <c r="AB40" s="91"/>
      <c r="AC40" s="85"/>
      <c r="AD40" s="86"/>
      <c r="AE40" s="86"/>
      <c r="AF40" s="87"/>
      <c r="AG40" s="98">
        <v>1</v>
      </c>
      <c r="AH40" s="86">
        <v>14</v>
      </c>
      <c r="AI40" s="86"/>
      <c r="AJ40" s="91">
        <f>AG40*AH40+AI40</f>
        <v>14</v>
      </c>
      <c r="AK40" s="85"/>
      <c r="AL40" s="86"/>
      <c r="AM40" s="86"/>
      <c r="AN40" s="87"/>
      <c r="AO40" s="85"/>
      <c r="AP40" s="86"/>
      <c r="AQ40" s="86"/>
      <c r="AR40" s="87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2"/>
    </row>
    <row r="41" spans="1:70" s="1" customFormat="1" x14ac:dyDescent="0.3">
      <c r="A41" s="206">
        <v>25</v>
      </c>
      <c r="B41" s="165" t="s">
        <v>170</v>
      </c>
      <c r="C41" s="24"/>
      <c r="D41" s="181">
        <f>SUM(H41+L41+P41+X41+AB41+AF41+AJ41+T41)</f>
        <v>14</v>
      </c>
      <c r="E41" s="23"/>
      <c r="F41" s="24"/>
      <c r="G41" s="24"/>
      <c r="H41" s="25">
        <f t="shared" si="1"/>
        <v>0</v>
      </c>
      <c r="I41" s="56">
        <v>1</v>
      </c>
      <c r="J41" s="24">
        <v>12</v>
      </c>
      <c r="K41" s="24">
        <v>2</v>
      </c>
      <c r="L41" s="43">
        <f t="shared" si="2"/>
        <v>14</v>
      </c>
      <c r="M41" s="23"/>
      <c r="N41" s="24"/>
      <c r="O41" s="24"/>
      <c r="P41" s="87">
        <f>M41*N41+O41</f>
        <v>0</v>
      </c>
      <c r="Q41" s="56"/>
      <c r="R41" s="24"/>
      <c r="S41" s="24"/>
      <c r="T41" s="43">
        <f>+Q41*R41+S41</f>
        <v>0</v>
      </c>
      <c r="U41" s="23"/>
      <c r="V41" s="24"/>
      <c r="W41" s="24"/>
      <c r="X41" s="25"/>
      <c r="Y41" s="56"/>
      <c r="Z41" s="24"/>
      <c r="AA41" s="24"/>
      <c r="AB41" s="43"/>
      <c r="AC41" s="23"/>
      <c r="AD41" s="24"/>
      <c r="AE41" s="24"/>
      <c r="AF41" s="25"/>
      <c r="AG41" s="56"/>
      <c r="AH41" s="24"/>
      <c r="AI41" s="24"/>
      <c r="AJ41" s="91">
        <f t="shared" ref="AJ41" si="3">AG41*AH41+AI41</f>
        <v>0</v>
      </c>
      <c r="AK41" s="23"/>
      <c r="AL41" s="24"/>
      <c r="AM41" s="24"/>
      <c r="AN41" s="87"/>
      <c r="AO41" s="23"/>
      <c r="AP41" s="24"/>
      <c r="AQ41" s="24"/>
      <c r="AR41" s="87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4"/>
    </row>
    <row r="42" spans="1:70" s="1" customFormat="1" x14ac:dyDescent="0.3">
      <c r="A42" s="206">
        <v>26</v>
      </c>
      <c r="B42" s="165" t="s">
        <v>171</v>
      </c>
      <c r="C42" s="24"/>
      <c r="D42" s="181">
        <f>SUM(H42+L42+P42+X42+AB42+AF42+AJ42+T42)</f>
        <v>13</v>
      </c>
      <c r="E42" s="23"/>
      <c r="F42" s="24"/>
      <c r="G42" s="24"/>
      <c r="H42" s="25">
        <f t="shared" si="1"/>
        <v>0</v>
      </c>
      <c r="I42" s="56">
        <v>1</v>
      </c>
      <c r="J42" s="24">
        <v>12</v>
      </c>
      <c r="K42" s="24">
        <v>1</v>
      </c>
      <c r="L42" s="43">
        <f t="shared" si="2"/>
        <v>13</v>
      </c>
      <c r="M42" s="23"/>
      <c r="N42" s="24"/>
      <c r="O42" s="24"/>
      <c r="P42" s="87">
        <f>M42*N42+O42</f>
        <v>0</v>
      </c>
      <c r="Q42" s="56"/>
      <c r="R42" s="24"/>
      <c r="S42" s="24"/>
      <c r="T42" s="43">
        <f t="shared" ref="T42:T61" si="4">+Q42*R42+S42</f>
        <v>0</v>
      </c>
      <c r="U42" s="23"/>
      <c r="V42" s="24"/>
      <c r="W42" s="24"/>
      <c r="X42" s="25"/>
      <c r="Y42" s="56"/>
      <c r="Z42" s="24"/>
      <c r="AA42" s="24"/>
      <c r="AB42" s="43"/>
      <c r="AC42" s="23"/>
      <c r="AD42" s="24"/>
      <c r="AE42" s="24"/>
      <c r="AF42" s="25"/>
      <c r="AG42" s="56"/>
      <c r="AH42" s="24"/>
      <c r="AI42" s="24"/>
      <c r="AJ42" s="43"/>
      <c r="AK42" s="23"/>
      <c r="AL42" s="24"/>
      <c r="AM42" s="24"/>
      <c r="AN42" s="25"/>
      <c r="AO42" s="23"/>
      <c r="AP42" s="24"/>
      <c r="AQ42" s="24"/>
      <c r="AR42" s="25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4"/>
    </row>
    <row r="43" spans="1:70" s="1" customFormat="1" x14ac:dyDescent="0.3">
      <c r="A43" s="206">
        <v>26</v>
      </c>
      <c r="B43" s="165" t="s">
        <v>238</v>
      </c>
      <c r="C43" s="24"/>
      <c r="D43" s="181">
        <f>SUM(H43+L43+P43+X43+AB43+AF43+AJ43+T43+AR43)</f>
        <v>13</v>
      </c>
      <c r="E43" s="23"/>
      <c r="F43" s="24"/>
      <c r="G43" s="24"/>
      <c r="H43" s="25"/>
      <c r="I43" s="56"/>
      <c r="J43" s="24"/>
      <c r="K43" s="24"/>
      <c r="L43" s="43">
        <f t="shared" si="2"/>
        <v>0</v>
      </c>
      <c r="M43" s="23"/>
      <c r="N43" s="24"/>
      <c r="O43" s="24"/>
      <c r="P43" s="87">
        <f>M43*N43+O43</f>
        <v>0</v>
      </c>
      <c r="Q43" s="56"/>
      <c r="R43" s="24"/>
      <c r="S43" s="24"/>
      <c r="T43" s="43">
        <f t="shared" ref="T43" si="5">+Q43*R43+S43</f>
        <v>0</v>
      </c>
      <c r="U43" s="23"/>
      <c r="V43" s="24"/>
      <c r="W43" s="24"/>
      <c r="X43" s="25"/>
      <c r="Y43" s="56"/>
      <c r="Z43" s="24"/>
      <c r="AA43" s="24"/>
      <c r="AB43" s="43"/>
      <c r="AC43" s="23"/>
      <c r="AD43" s="24"/>
      <c r="AE43" s="24"/>
      <c r="AF43" s="25"/>
      <c r="AG43" s="56"/>
      <c r="AH43" s="24"/>
      <c r="AI43" s="24"/>
      <c r="AJ43" s="43"/>
      <c r="AK43" s="23"/>
      <c r="AL43" s="24"/>
      <c r="AM43" s="24"/>
      <c r="AN43" s="25"/>
      <c r="AO43" s="23">
        <v>1</v>
      </c>
      <c r="AP43" s="24">
        <v>12</v>
      </c>
      <c r="AQ43" s="24">
        <v>1</v>
      </c>
      <c r="AR43" s="25">
        <f>+AO43*AP43+AQ43</f>
        <v>13</v>
      </c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4"/>
    </row>
    <row r="44" spans="1:70" s="1" customFormat="1" x14ac:dyDescent="0.3">
      <c r="A44" s="206">
        <v>27</v>
      </c>
      <c r="B44" s="165" t="s">
        <v>172</v>
      </c>
      <c r="C44" s="24"/>
      <c r="D44" s="181">
        <f>SUM(H44+L44+P44+X44+AB44+AF44+AJ44+T44)</f>
        <v>12</v>
      </c>
      <c r="E44" s="23"/>
      <c r="F44" s="24"/>
      <c r="G44" s="24"/>
      <c r="H44" s="25">
        <f t="shared" si="1"/>
        <v>0</v>
      </c>
      <c r="I44" s="56">
        <v>1</v>
      </c>
      <c r="J44" s="24">
        <v>12</v>
      </c>
      <c r="K44" s="24">
        <v>0</v>
      </c>
      <c r="L44" s="43">
        <f t="shared" si="2"/>
        <v>12</v>
      </c>
      <c r="M44" s="23"/>
      <c r="N44" s="24"/>
      <c r="O44" s="24"/>
      <c r="P44" s="87">
        <f>M44*N44+O44</f>
        <v>0</v>
      </c>
      <c r="Q44" s="56"/>
      <c r="R44" s="24"/>
      <c r="S44" s="24"/>
      <c r="T44" s="43">
        <f t="shared" si="4"/>
        <v>0</v>
      </c>
      <c r="U44" s="23"/>
      <c r="V44" s="24"/>
      <c r="W44" s="24"/>
      <c r="X44" s="25"/>
      <c r="Y44" s="56"/>
      <c r="Z44" s="24"/>
      <c r="AA44" s="24"/>
      <c r="AB44" s="43"/>
      <c r="AC44" s="23"/>
      <c r="AD44" s="24"/>
      <c r="AE44" s="24"/>
      <c r="AF44" s="25"/>
      <c r="AG44" s="56"/>
      <c r="AH44" s="24"/>
      <c r="AI44" s="24"/>
      <c r="AJ44" s="43"/>
      <c r="AK44" s="23"/>
      <c r="AL44" s="24"/>
      <c r="AM44" s="24"/>
      <c r="AN44" s="25"/>
      <c r="AO44" s="23"/>
      <c r="AP44" s="24"/>
      <c r="AQ44" s="24"/>
      <c r="AR44" s="25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4"/>
    </row>
    <row r="45" spans="1:70" s="1" customFormat="1" x14ac:dyDescent="0.3">
      <c r="A45" s="206">
        <v>27</v>
      </c>
      <c r="B45" s="165" t="s">
        <v>239</v>
      </c>
      <c r="C45" s="24"/>
      <c r="D45" s="181">
        <f>SUM(H45+L45+P45+X45+AB45+AF45+AJ45+T45+AR45)</f>
        <v>12</v>
      </c>
      <c r="E45" s="23"/>
      <c r="F45" s="24"/>
      <c r="G45" s="24"/>
      <c r="H45" s="25"/>
      <c r="I45" s="56"/>
      <c r="J45" s="24"/>
      <c r="K45" s="24"/>
      <c r="L45" s="43">
        <f>I45*J45+K45</f>
        <v>0</v>
      </c>
      <c r="M45" s="23"/>
      <c r="N45" s="24"/>
      <c r="O45" s="24"/>
      <c r="P45" s="87">
        <f>M45*N45+O45</f>
        <v>0</v>
      </c>
      <c r="Q45" s="56"/>
      <c r="R45" s="24"/>
      <c r="S45" s="24"/>
      <c r="T45" s="43">
        <f>+Q45*R45+S45</f>
        <v>0</v>
      </c>
      <c r="U45" s="23"/>
      <c r="V45" s="24"/>
      <c r="W45" s="24"/>
      <c r="X45" s="25"/>
      <c r="Y45" s="56"/>
      <c r="Z45" s="24"/>
      <c r="AA45" s="24"/>
      <c r="AB45" s="43"/>
      <c r="AC45" s="23"/>
      <c r="AD45" s="24"/>
      <c r="AE45" s="24"/>
      <c r="AF45" s="25"/>
      <c r="AG45" s="56"/>
      <c r="AH45" s="24"/>
      <c r="AI45" s="24"/>
      <c r="AJ45" s="43"/>
      <c r="AK45" s="23"/>
      <c r="AL45" s="24"/>
      <c r="AM45" s="24"/>
      <c r="AN45" s="25"/>
      <c r="AO45" s="23">
        <v>1</v>
      </c>
      <c r="AP45" s="24">
        <v>12</v>
      </c>
      <c r="AQ45" s="24"/>
      <c r="AR45" s="25">
        <f>+AO45*AP45+AQ45</f>
        <v>12</v>
      </c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4"/>
    </row>
    <row r="46" spans="1:70" s="1" customFormat="1" x14ac:dyDescent="0.3">
      <c r="A46" s="206">
        <v>28</v>
      </c>
      <c r="B46" s="165" t="s">
        <v>179</v>
      </c>
      <c r="C46" s="24">
        <v>2012</v>
      </c>
      <c r="D46" s="181">
        <f>SUM(H46+L46+P46+X46+AB46+AF46+AJ46+T46)</f>
        <v>10.5</v>
      </c>
      <c r="E46" s="23">
        <v>1</v>
      </c>
      <c r="F46" s="24">
        <v>3</v>
      </c>
      <c r="G46" s="24"/>
      <c r="H46" s="25">
        <f t="shared" si="1"/>
        <v>3</v>
      </c>
      <c r="I46" s="56"/>
      <c r="J46" s="24"/>
      <c r="K46" s="24"/>
      <c r="L46" s="43">
        <f t="shared" si="2"/>
        <v>0</v>
      </c>
      <c r="M46" s="23"/>
      <c r="N46" s="24"/>
      <c r="O46" s="24"/>
      <c r="P46" s="87">
        <f>M46*N46+O46</f>
        <v>0</v>
      </c>
      <c r="Q46" s="56">
        <v>1.5</v>
      </c>
      <c r="R46" s="24">
        <v>5</v>
      </c>
      <c r="S46" s="24"/>
      <c r="T46" s="43">
        <f t="shared" si="4"/>
        <v>7.5</v>
      </c>
      <c r="U46" s="23"/>
      <c r="V46" s="24"/>
      <c r="W46" s="24"/>
      <c r="X46" s="25"/>
      <c r="Y46" s="56"/>
      <c r="Z46" s="24"/>
      <c r="AA46" s="24"/>
      <c r="AB46" s="43"/>
      <c r="AC46" s="23"/>
      <c r="AD46" s="24"/>
      <c r="AE46" s="24"/>
      <c r="AF46" s="25"/>
      <c r="AG46" s="56"/>
      <c r="AH46" s="24"/>
      <c r="AI46" s="24"/>
      <c r="AJ46" s="43"/>
      <c r="AK46" s="23"/>
      <c r="AL46" s="24"/>
      <c r="AM46" s="24"/>
      <c r="AN46" s="25"/>
      <c r="AO46" s="23"/>
      <c r="AP46" s="24"/>
      <c r="AQ46" s="24"/>
      <c r="AR46" s="25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4"/>
    </row>
    <row r="47" spans="1:70" s="1" customFormat="1" x14ac:dyDescent="0.3">
      <c r="A47" s="206">
        <v>28</v>
      </c>
      <c r="B47" s="165" t="s">
        <v>180</v>
      </c>
      <c r="C47" s="24">
        <v>2012</v>
      </c>
      <c r="D47" s="181">
        <f>SUM(H47+L47+P47+X47+AB47+AF47+AJ47+T47)</f>
        <v>10.5</v>
      </c>
      <c r="E47" s="23">
        <v>1</v>
      </c>
      <c r="F47" s="24">
        <v>3</v>
      </c>
      <c r="G47" s="24"/>
      <c r="H47" s="25">
        <f t="shared" si="1"/>
        <v>3</v>
      </c>
      <c r="I47" s="56"/>
      <c r="J47" s="24"/>
      <c r="K47" s="24"/>
      <c r="L47" s="43">
        <f t="shared" si="2"/>
        <v>0</v>
      </c>
      <c r="M47" s="23"/>
      <c r="N47" s="24"/>
      <c r="O47" s="24"/>
      <c r="P47" s="87">
        <f>M47*N47+O47</f>
        <v>0</v>
      </c>
      <c r="Q47" s="56">
        <v>1.5</v>
      </c>
      <c r="R47" s="24">
        <v>5</v>
      </c>
      <c r="S47" s="24"/>
      <c r="T47" s="43">
        <f t="shared" si="4"/>
        <v>7.5</v>
      </c>
      <c r="U47" s="23"/>
      <c r="V47" s="24"/>
      <c r="W47" s="24"/>
      <c r="X47" s="25"/>
      <c r="Y47" s="56"/>
      <c r="Z47" s="24"/>
      <c r="AA47" s="24"/>
      <c r="AB47" s="43"/>
      <c r="AC47" s="23"/>
      <c r="AD47" s="24"/>
      <c r="AE47" s="24"/>
      <c r="AF47" s="25"/>
      <c r="AG47" s="56"/>
      <c r="AH47" s="24"/>
      <c r="AI47" s="24"/>
      <c r="AJ47" s="43"/>
      <c r="AK47" s="23"/>
      <c r="AL47" s="24"/>
      <c r="AM47" s="24"/>
      <c r="AN47" s="25"/>
      <c r="AO47" s="23"/>
      <c r="AP47" s="24"/>
      <c r="AQ47" s="24"/>
      <c r="AR47" s="25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4"/>
    </row>
    <row r="48" spans="1:70" s="1" customFormat="1" ht="15.6" customHeight="1" x14ac:dyDescent="0.3">
      <c r="A48" s="206">
        <v>29</v>
      </c>
      <c r="B48" s="165" t="s">
        <v>117</v>
      </c>
      <c r="C48" s="24">
        <v>2015</v>
      </c>
      <c r="D48" s="181">
        <f>SUM(H48+L48+P48+X48+AB48+AF48+AJ48+T48)</f>
        <v>9</v>
      </c>
      <c r="E48" s="23"/>
      <c r="F48" s="24"/>
      <c r="G48" s="24"/>
      <c r="H48" s="25"/>
      <c r="I48" s="56">
        <v>1</v>
      </c>
      <c r="J48" s="24">
        <v>4</v>
      </c>
      <c r="K48" s="24"/>
      <c r="L48" s="43">
        <f t="shared" si="2"/>
        <v>4</v>
      </c>
      <c r="M48" s="23"/>
      <c r="N48" s="24"/>
      <c r="O48" s="24"/>
      <c r="P48" s="87">
        <f>M48*N48+O48</f>
        <v>0</v>
      </c>
      <c r="Q48" s="56"/>
      <c r="R48" s="24"/>
      <c r="S48" s="24"/>
      <c r="T48" s="43">
        <f>+Q48*R48+S48</f>
        <v>0</v>
      </c>
      <c r="U48" s="23"/>
      <c r="V48" s="24"/>
      <c r="W48" s="24"/>
      <c r="X48" s="25"/>
      <c r="Y48" s="56">
        <v>1</v>
      </c>
      <c r="Z48" s="24">
        <v>5</v>
      </c>
      <c r="AA48" s="24"/>
      <c r="AB48" s="43">
        <f>+Y48*Z48</f>
        <v>5</v>
      </c>
      <c r="AC48" s="23"/>
      <c r="AD48" s="24"/>
      <c r="AE48" s="24"/>
      <c r="AF48" s="25"/>
      <c r="AG48" s="56"/>
      <c r="AH48" s="24"/>
      <c r="AI48" s="24"/>
      <c r="AJ48" s="43"/>
      <c r="AK48" s="23"/>
      <c r="AL48" s="24"/>
      <c r="AM48" s="24"/>
      <c r="AN48" s="25"/>
      <c r="AO48" s="23"/>
      <c r="AP48" s="24"/>
      <c r="AQ48" s="24"/>
      <c r="AR48" s="25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4"/>
    </row>
    <row r="49" spans="1:64" s="1" customFormat="1" x14ac:dyDescent="0.3">
      <c r="A49" s="206">
        <v>30</v>
      </c>
      <c r="B49" s="165" t="s">
        <v>182</v>
      </c>
      <c r="C49" s="24"/>
      <c r="D49" s="181">
        <f>SUM(H49+L49+P49+X49+AB49+AF49+AJ49+T49+AR49)</f>
        <v>8</v>
      </c>
      <c r="E49" s="23"/>
      <c r="F49" s="24"/>
      <c r="G49" s="24"/>
      <c r="H49" s="25"/>
      <c r="I49" s="56">
        <v>1</v>
      </c>
      <c r="J49" s="24">
        <v>4</v>
      </c>
      <c r="K49" s="24"/>
      <c r="L49" s="43">
        <f>I49*J49+K49</f>
        <v>4</v>
      </c>
      <c r="M49" s="23"/>
      <c r="N49" s="24"/>
      <c r="O49" s="24"/>
      <c r="P49" s="87">
        <f>M49*N49+O49</f>
        <v>0</v>
      </c>
      <c r="Q49" s="56"/>
      <c r="R49" s="24"/>
      <c r="S49" s="24"/>
      <c r="T49" s="43">
        <f>+Q49*R49+S49</f>
        <v>0</v>
      </c>
      <c r="U49" s="23"/>
      <c r="V49" s="24"/>
      <c r="W49" s="24"/>
      <c r="X49" s="25"/>
      <c r="Y49" s="56"/>
      <c r="Z49" s="24"/>
      <c r="AA49" s="24"/>
      <c r="AB49" s="43"/>
      <c r="AC49" s="23"/>
      <c r="AD49" s="24"/>
      <c r="AE49" s="24"/>
      <c r="AF49" s="25"/>
      <c r="AG49" s="56"/>
      <c r="AH49" s="24"/>
      <c r="AI49" s="24"/>
      <c r="AJ49" s="43"/>
      <c r="AK49" s="23"/>
      <c r="AL49" s="24"/>
      <c r="AM49" s="24"/>
      <c r="AN49" s="25"/>
      <c r="AO49" s="23">
        <v>1</v>
      </c>
      <c r="AP49" s="24">
        <v>4</v>
      </c>
      <c r="AQ49" s="24"/>
      <c r="AR49" s="25">
        <f>+AO49*AP49</f>
        <v>4</v>
      </c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4"/>
    </row>
    <row r="50" spans="1:64" s="11" customFormat="1" x14ac:dyDescent="0.3">
      <c r="A50" s="206">
        <v>31</v>
      </c>
      <c r="B50" s="165" t="s">
        <v>195</v>
      </c>
      <c r="C50" s="24">
        <v>2012</v>
      </c>
      <c r="D50" s="181">
        <f>SUM(H50+L50+P50+X50+AB50+AF50+AJ50+T50)</f>
        <v>7.5</v>
      </c>
      <c r="E50" s="23"/>
      <c r="F50" s="24"/>
      <c r="G50" s="24"/>
      <c r="H50" s="25"/>
      <c r="I50" s="56"/>
      <c r="J50" s="24"/>
      <c r="K50" s="24"/>
      <c r="L50" s="43"/>
      <c r="M50" s="23"/>
      <c r="N50" s="24"/>
      <c r="O50" s="24"/>
      <c r="P50" s="87"/>
      <c r="Q50" s="56">
        <v>1.5</v>
      </c>
      <c r="R50" s="24">
        <v>5</v>
      </c>
      <c r="S50" s="24"/>
      <c r="T50" s="43">
        <f t="shared" si="4"/>
        <v>7.5</v>
      </c>
      <c r="U50" s="23"/>
      <c r="V50" s="24"/>
      <c r="W50" s="24"/>
      <c r="X50" s="25"/>
      <c r="Y50" s="56"/>
      <c r="Z50" s="24"/>
      <c r="AA50" s="24"/>
      <c r="AB50" s="43"/>
      <c r="AC50" s="23"/>
      <c r="AD50" s="24"/>
      <c r="AE50" s="24"/>
      <c r="AF50" s="25"/>
      <c r="AG50" s="56"/>
      <c r="AH50" s="24"/>
      <c r="AI50" s="24"/>
      <c r="AJ50" s="43"/>
      <c r="AK50" s="23"/>
      <c r="AL50" s="24"/>
      <c r="AM50" s="24"/>
      <c r="AN50" s="25"/>
      <c r="AO50" s="23"/>
      <c r="AP50" s="24"/>
      <c r="AQ50" s="24"/>
      <c r="AR50" s="25"/>
    </row>
    <row r="51" spans="1:64" s="118" customFormat="1" x14ac:dyDescent="0.3">
      <c r="A51" s="206">
        <v>31</v>
      </c>
      <c r="B51" s="218" t="s">
        <v>196</v>
      </c>
      <c r="C51" s="219"/>
      <c r="D51" s="181">
        <f>SUM(H51+L51+P51+X51+AB51+AF51+AJ51+T51)</f>
        <v>7.5</v>
      </c>
      <c r="E51" s="85"/>
      <c r="F51" s="86"/>
      <c r="G51" s="86"/>
      <c r="H51" s="87">
        <f>E51*F51+G51</f>
        <v>0</v>
      </c>
      <c r="I51" s="98"/>
      <c r="J51" s="86"/>
      <c r="K51" s="86"/>
      <c r="L51" s="91">
        <f t="shared" ref="L51:L58" si="6">I51*J51+K51</f>
        <v>0</v>
      </c>
      <c r="M51" s="85"/>
      <c r="N51" s="86"/>
      <c r="O51" s="86"/>
      <c r="P51" s="87">
        <f t="shared" ref="P51:P58" si="7">M51*N51+O51</f>
        <v>0</v>
      </c>
      <c r="Q51" s="98">
        <v>1.5</v>
      </c>
      <c r="R51" s="86">
        <v>5</v>
      </c>
      <c r="S51" s="86"/>
      <c r="T51" s="43">
        <f t="shared" si="4"/>
        <v>7.5</v>
      </c>
      <c r="U51" s="85"/>
      <c r="V51" s="86"/>
      <c r="W51" s="86"/>
      <c r="X51" s="87">
        <f>U51*V51+W51</f>
        <v>0</v>
      </c>
      <c r="Y51" s="98"/>
      <c r="Z51" s="86"/>
      <c r="AA51" s="86"/>
      <c r="AB51" s="91">
        <f>Y51*Z51+AA51</f>
        <v>0</v>
      </c>
      <c r="AC51" s="85"/>
      <c r="AD51" s="86"/>
      <c r="AE51" s="86"/>
      <c r="AF51" s="87">
        <f>AC51*AD51+AE51</f>
        <v>0</v>
      </c>
      <c r="AG51" s="98"/>
      <c r="AH51" s="86"/>
      <c r="AI51" s="86"/>
      <c r="AJ51" s="91">
        <f>AG51*AH51+AI51</f>
        <v>0</v>
      </c>
      <c r="AK51" s="85"/>
      <c r="AL51" s="86"/>
      <c r="AM51" s="86"/>
      <c r="AN51" s="87"/>
      <c r="AO51" s="85"/>
      <c r="AP51" s="86"/>
      <c r="AQ51" s="86"/>
      <c r="AR51" s="87"/>
    </row>
    <row r="52" spans="1:64" s="1" customFormat="1" x14ac:dyDescent="0.3">
      <c r="A52" s="206">
        <v>32</v>
      </c>
      <c r="B52" s="165" t="s">
        <v>178</v>
      </c>
      <c r="C52" s="24">
        <v>2014</v>
      </c>
      <c r="D52" s="181">
        <f>SUM(H52+L52+P52+X52+AB52+AF52+AJ52+T52)</f>
        <v>7</v>
      </c>
      <c r="E52" s="23">
        <v>1</v>
      </c>
      <c r="F52" s="24">
        <v>3</v>
      </c>
      <c r="G52" s="24"/>
      <c r="H52" s="25">
        <f>E52*F52+G52</f>
        <v>3</v>
      </c>
      <c r="I52" s="56">
        <v>1</v>
      </c>
      <c r="J52" s="24">
        <v>4</v>
      </c>
      <c r="K52" s="24"/>
      <c r="L52" s="43">
        <f t="shared" si="6"/>
        <v>4</v>
      </c>
      <c r="M52" s="23"/>
      <c r="N52" s="24"/>
      <c r="O52" s="24"/>
      <c r="P52" s="87">
        <f t="shared" si="7"/>
        <v>0</v>
      </c>
      <c r="Q52" s="56"/>
      <c r="R52" s="24"/>
      <c r="S52" s="24"/>
      <c r="T52" s="43">
        <f t="shared" si="4"/>
        <v>0</v>
      </c>
      <c r="U52" s="23"/>
      <c r="V52" s="24"/>
      <c r="W52" s="24"/>
      <c r="X52" s="25"/>
      <c r="Y52" s="56"/>
      <c r="Z52" s="24"/>
      <c r="AA52" s="24"/>
      <c r="AB52" s="43"/>
      <c r="AC52" s="23"/>
      <c r="AD52" s="24"/>
      <c r="AE52" s="24"/>
      <c r="AF52" s="25"/>
      <c r="AG52" s="56"/>
      <c r="AH52" s="24"/>
      <c r="AI52" s="24"/>
      <c r="AJ52" s="91">
        <f t="shared" ref="AJ52" si="8">AG52*AH52+AI52</f>
        <v>0</v>
      </c>
      <c r="AK52" s="23"/>
      <c r="AL52" s="24"/>
      <c r="AM52" s="24"/>
      <c r="AN52" s="87"/>
      <c r="AO52" s="23"/>
      <c r="AP52" s="24"/>
      <c r="AQ52" s="24"/>
      <c r="AR52" s="87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4"/>
    </row>
    <row r="53" spans="1:64" s="1" customFormat="1" x14ac:dyDescent="0.3">
      <c r="A53" s="206">
        <v>33</v>
      </c>
      <c r="B53" s="165" t="s">
        <v>181</v>
      </c>
      <c r="C53" s="24"/>
      <c r="D53" s="181">
        <f>SUM(H53+L53+P53+X53+AB53+AF53+AJ53+T53)</f>
        <v>4</v>
      </c>
      <c r="E53" s="23"/>
      <c r="F53" s="24"/>
      <c r="G53" s="24"/>
      <c r="H53" s="25"/>
      <c r="I53" s="56">
        <v>1</v>
      </c>
      <c r="J53" s="24">
        <v>4</v>
      </c>
      <c r="K53" s="24"/>
      <c r="L53" s="43">
        <f t="shared" si="6"/>
        <v>4</v>
      </c>
      <c r="M53" s="23"/>
      <c r="N53" s="24"/>
      <c r="O53" s="24"/>
      <c r="P53" s="87">
        <f t="shared" si="7"/>
        <v>0</v>
      </c>
      <c r="Q53" s="56"/>
      <c r="R53" s="24"/>
      <c r="S53" s="24"/>
      <c r="T53" s="43">
        <f t="shared" si="4"/>
        <v>0</v>
      </c>
      <c r="U53" s="23"/>
      <c r="V53" s="24"/>
      <c r="W53" s="24"/>
      <c r="X53" s="25"/>
      <c r="Y53" s="56"/>
      <c r="Z53" s="24"/>
      <c r="AA53" s="24"/>
      <c r="AB53" s="43"/>
      <c r="AC53" s="23"/>
      <c r="AD53" s="24"/>
      <c r="AE53" s="24"/>
      <c r="AF53" s="25"/>
      <c r="AG53" s="56"/>
      <c r="AH53" s="24"/>
      <c r="AI53" s="24"/>
      <c r="AJ53" s="43"/>
      <c r="AK53" s="23"/>
      <c r="AL53" s="24"/>
      <c r="AM53" s="24"/>
      <c r="AN53" s="25"/>
      <c r="AO53" s="23"/>
      <c r="AP53" s="24"/>
      <c r="AQ53" s="24"/>
      <c r="AR53" s="25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4"/>
    </row>
    <row r="54" spans="1:64" s="1" customFormat="1" x14ac:dyDescent="0.3">
      <c r="A54" s="206">
        <v>33</v>
      </c>
      <c r="B54" s="165" t="s">
        <v>183</v>
      </c>
      <c r="C54" s="24"/>
      <c r="D54" s="181">
        <f>SUM(H54+L54+P54+X54+AB54+AF54+AJ54+T54)</f>
        <v>4</v>
      </c>
      <c r="E54" s="23"/>
      <c r="F54" s="24"/>
      <c r="G54" s="24"/>
      <c r="H54" s="25"/>
      <c r="I54" s="56">
        <v>1</v>
      </c>
      <c r="J54" s="24">
        <v>4</v>
      </c>
      <c r="K54" s="24"/>
      <c r="L54" s="43">
        <f t="shared" si="6"/>
        <v>4</v>
      </c>
      <c r="M54" s="23"/>
      <c r="N54" s="24"/>
      <c r="O54" s="24"/>
      <c r="P54" s="87">
        <f t="shared" si="7"/>
        <v>0</v>
      </c>
      <c r="Q54" s="56"/>
      <c r="R54" s="24"/>
      <c r="S54" s="24"/>
      <c r="T54" s="43">
        <f t="shared" si="4"/>
        <v>0</v>
      </c>
      <c r="U54" s="23"/>
      <c r="V54" s="24"/>
      <c r="W54" s="24"/>
      <c r="X54" s="25"/>
      <c r="Y54" s="56"/>
      <c r="Z54" s="24"/>
      <c r="AA54" s="24"/>
      <c r="AB54" s="43"/>
      <c r="AC54" s="23"/>
      <c r="AD54" s="24"/>
      <c r="AE54" s="24"/>
      <c r="AF54" s="25"/>
      <c r="AG54" s="56"/>
      <c r="AH54" s="24"/>
      <c r="AI54" s="24"/>
      <c r="AJ54" s="43"/>
      <c r="AK54" s="23"/>
      <c r="AL54" s="24"/>
      <c r="AM54" s="24"/>
      <c r="AN54" s="25"/>
      <c r="AO54" s="23"/>
      <c r="AP54" s="24"/>
      <c r="AQ54" s="24"/>
      <c r="AR54" s="25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4"/>
    </row>
    <row r="55" spans="1:64" s="1" customFormat="1" x14ac:dyDescent="0.3">
      <c r="A55" s="206">
        <v>33</v>
      </c>
      <c r="B55" s="165" t="s">
        <v>184</v>
      </c>
      <c r="C55" s="24"/>
      <c r="D55" s="181">
        <f>SUM(H55+L55+P55+X55+AB55+AF55+AJ55+T55)</f>
        <v>4</v>
      </c>
      <c r="E55" s="23"/>
      <c r="F55" s="24"/>
      <c r="G55" s="24"/>
      <c r="H55" s="25"/>
      <c r="I55" s="56">
        <v>1</v>
      </c>
      <c r="J55" s="24">
        <v>4</v>
      </c>
      <c r="K55" s="24"/>
      <c r="L55" s="43">
        <f t="shared" si="6"/>
        <v>4</v>
      </c>
      <c r="M55" s="23"/>
      <c r="N55" s="24"/>
      <c r="O55" s="24"/>
      <c r="P55" s="87">
        <f t="shared" si="7"/>
        <v>0</v>
      </c>
      <c r="Q55" s="56"/>
      <c r="R55" s="24"/>
      <c r="S55" s="24"/>
      <c r="T55" s="43">
        <f t="shared" si="4"/>
        <v>0</v>
      </c>
      <c r="U55" s="23"/>
      <c r="V55" s="24"/>
      <c r="W55" s="24"/>
      <c r="X55" s="25"/>
      <c r="Y55" s="56"/>
      <c r="Z55" s="24"/>
      <c r="AA55" s="24"/>
      <c r="AB55" s="43"/>
      <c r="AC55" s="23"/>
      <c r="AD55" s="24"/>
      <c r="AE55" s="24"/>
      <c r="AF55" s="25"/>
      <c r="AG55" s="56"/>
      <c r="AH55" s="24"/>
      <c r="AI55" s="24"/>
      <c r="AJ55" s="43"/>
      <c r="AK55" s="23"/>
      <c r="AL55" s="24"/>
      <c r="AM55" s="24"/>
      <c r="AN55" s="25"/>
      <c r="AO55" s="23"/>
      <c r="AP55" s="24"/>
      <c r="AQ55" s="24"/>
      <c r="AR55" s="25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4"/>
    </row>
    <row r="56" spans="1:64" s="1" customFormat="1" x14ac:dyDescent="0.3">
      <c r="A56" s="206">
        <v>33</v>
      </c>
      <c r="B56" s="165" t="s">
        <v>185</v>
      </c>
      <c r="C56" s="24"/>
      <c r="D56" s="181">
        <f t="shared" ref="D56:D75" si="9">SUM(H56+L56+P56+X56+AB56+AF56+AJ56+T56)</f>
        <v>4</v>
      </c>
      <c r="E56" s="23"/>
      <c r="F56" s="24"/>
      <c r="G56" s="24"/>
      <c r="H56" s="25"/>
      <c r="I56" s="56">
        <v>1</v>
      </c>
      <c r="J56" s="24">
        <v>4</v>
      </c>
      <c r="K56" s="24"/>
      <c r="L56" s="43">
        <f t="shared" si="6"/>
        <v>4</v>
      </c>
      <c r="M56" s="23"/>
      <c r="N56" s="24"/>
      <c r="O56" s="24"/>
      <c r="P56" s="87">
        <f t="shared" si="7"/>
        <v>0</v>
      </c>
      <c r="Q56" s="56"/>
      <c r="R56" s="24"/>
      <c r="S56" s="24"/>
      <c r="T56" s="43">
        <f t="shared" si="4"/>
        <v>0</v>
      </c>
      <c r="U56" s="23"/>
      <c r="V56" s="24"/>
      <c r="W56" s="24"/>
      <c r="X56" s="25"/>
      <c r="Y56" s="56"/>
      <c r="Z56" s="24"/>
      <c r="AA56" s="24"/>
      <c r="AB56" s="43"/>
      <c r="AC56" s="23"/>
      <c r="AD56" s="24"/>
      <c r="AE56" s="24"/>
      <c r="AF56" s="25"/>
      <c r="AG56" s="56"/>
      <c r="AH56" s="24"/>
      <c r="AI56" s="24"/>
      <c r="AJ56" s="43"/>
      <c r="AK56" s="23"/>
      <c r="AL56" s="24"/>
      <c r="AM56" s="24"/>
      <c r="AN56" s="25"/>
      <c r="AO56" s="23"/>
      <c r="AP56" s="24"/>
      <c r="AQ56" s="24"/>
      <c r="AR56" s="25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4"/>
    </row>
    <row r="57" spans="1:64" s="1" customFormat="1" x14ac:dyDescent="0.3">
      <c r="A57" s="206">
        <v>33</v>
      </c>
      <c r="B57" s="165" t="s">
        <v>186</v>
      </c>
      <c r="C57" s="24"/>
      <c r="D57" s="181">
        <f t="shared" si="9"/>
        <v>4</v>
      </c>
      <c r="E57" s="23"/>
      <c r="F57" s="24"/>
      <c r="G57" s="24"/>
      <c r="H57" s="25"/>
      <c r="I57" s="56">
        <v>1</v>
      </c>
      <c r="J57" s="24">
        <v>4</v>
      </c>
      <c r="K57" s="24"/>
      <c r="L57" s="43">
        <f t="shared" si="6"/>
        <v>4</v>
      </c>
      <c r="M57" s="23"/>
      <c r="N57" s="24"/>
      <c r="O57" s="24"/>
      <c r="P57" s="87">
        <f t="shared" si="7"/>
        <v>0</v>
      </c>
      <c r="Q57" s="56"/>
      <c r="R57" s="24"/>
      <c r="S57" s="24"/>
      <c r="T57" s="43">
        <f t="shared" si="4"/>
        <v>0</v>
      </c>
      <c r="U57" s="23"/>
      <c r="V57" s="24"/>
      <c r="W57" s="24"/>
      <c r="X57" s="25"/>
      <c r="Y57" s="56"/>
      <c r="Z57" s="24"/>
      <c r="AA57" s="24"/>
      <c r="AB57" s="43"/>
      <c r="AC57" s="23"/>
      <c r="AD57" s="24"/>
      <c r="AE57" s="24"/>
      <c r="AF57" s="25"/>
      <c r="AG57" s="56"/>
      <c r="AH57" s="24"/>
      <c r="AI57" s="24"/>
      <c r="AJ57" s="43"/>
      <c r="AK57" s="23"/>
      <c r="AL57" s="24"/>
      <c r="AM57" s="24"/>
      <c r="AN57" s="25"/>
      <c r="AO57" s="23"/>
      <c r="AP57" s="24"/>
      <c r="AQ57" s="24"/>
      <c r="AR57" s="25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4"/>
    </row>
    <row r="58" spans="1:64" s="1" customFormat="1" hidden="1" x14ac:dyDescent="0.3">
      <c r="A58" s="206">
        <v>33</v>
      </c>
      <c r="B58" s="165" t="s">
        <v>158</v>
      </c>
      <c r="C58" s="24">
        <v>2010</v>
      </c>
      <c r="D58" s="181">
        <f t="shared" si="9"/>
        <v>0</v>
      </c>
      <c r="E58" s="23"/>
      <c r="F58" s="24"/>
      <c r="G58" s="24"/>
      <c r="H58" s="25">
        <f>E58*F58+G58</f>
        <v>0</v>
      </c>
      <c r="I58" s="56"/>
      <c r="J58" s="24"/>
      <c r="K58" s="24"/>
      <c r="L58" s="43">
        <f t="shared" si="6"/>
        <v>0</v>
      </c>
      <c r="M58" s="23"/>
      <c r="N58" s="24"/>
      <c r="O58" s="24"/>
      <c r="P58" s="87">
        <f t="shared" si="7"/>
        <v>0</v>
      </c>
      <c r="Q58" s="56"/>
      <c r="R58" s="24"/>
      <c r="S58" s="24"/>
      <c r="T58" s="43">
        <f t="shared" si="4"/>
        <v>0</v>
      </c>
      <c r="U58" s="23"/>
      <c r="V58" s="24"/>
      <c r="W58" s="24"/>
      <c r="X58" s="25"/>
      <c r="Y58" s="56"/>
      <c r="Z58" s="24"/>
      <c r="AA58" s="24"/>
      <c r="AB58" s="43"/>
      <c r="AC58" s="23"/>
      <c r="AD58" s="24"/>
      <c r="AE58" s="24"/>
      <c r="AF58" s="25"/>
      <c r="AG58" s="56"/>
      <c r="AH58" s="24"/>
      <c r="AI58" s="24"/>
      <c r="AJ58" s="43"/>
      <c r="AK58" s="23"/>
      <c r="AL58" s="24"/>
      <c r="AM58" s="24"/>
      <c r="AN58" s="25"/>
      <c r="AO58" s="23"/>
      <c r="AP58" s="24"/>
      <c r="AQ58" s="24"/>
      <c r="AR58" s="25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4"/>
    </row>
    <row r="59" spans="1:64" s="1" customFormat="1" x14ac:dyDescent="0.3">
      <c r="A59" s="206">
        <v>33</v>
      </c>
      <c r="B59" s="165" t="s">
        <v>240</v>
      </c>
      <c r="C59" s="24"/>
      <c r="D59" s="181">
        <f t="shared" ref="D59:D65" si="10">SUM(H59+L59+P59+X59+AB59+AF59+AJ59+T59+AR59)</f>
        <v>4</v>
      </c>
      <c r="E59" s="23"/>
      <c r="F59" s="24"/>
      <c r="G59" s="24"/>
      <c r="H59" s="25"/>
      <c r="I59" s="56"/>
      <c r="J59" s="24"/>
      <c r="K59" s="24"/>
      <c r="L59" s="43">
        <f t="shared" ref="L59:L61" si="11">I59*J59+K59</f>
        <v>0</v>
      </c>
      <c r="M59" s="23"/>
      <c r="N59" s="24"/>
      <c r="O59" s="24"/>
      <c r="P59" s="87">
        <f t="shared" ref="P59:P61" si="12">M59*N59+O59</f>
        <v>0</v>
      </c>
      <c r="Q59" s="56"/>
      <c r="R59" s="24"/>
      <c r="S59" s="24"/>
      <c r="T59" s="43">
        <f t="shared" si="4"/>
        <v>0</v>
      </c>
      <c r="U59" s="23"/>
      <c r="V59" s="24"/>
      <c r="W59" s="24"/>
      <c r="X59" s="25"/>
      <c r="Y59" s="56"/>
      <c r="Z59" s="24"/>
      <c r="AA59" s="24"/>
      <c r="AB59" s="43"/>
      <c r="AC59" s="23"/>
      <c r="AD59" s="24"/>
      <c r="AE59" s="24"/>
      <c r="AF59" s="25"/>
      <c r="AG59" s="56"/>
      <c r="AH59" s="24"/>
      <c r="AI59" s="24"/>
      <c r="AJ59" s="43"/>
      <c r="AK59" s="23"/>
      <c r="AL59" s="24"/>
      <c r="AM59" s="24"/>
      <c r="AN59" s="25"/>
      <c r="AO59" s="23">
        <v>1</v>
      </c>
      <c r="AP59" s="24">
        <v>4</v>
      </c>
      <c r="AQ59" s="24"/>
      <c r="AR59" s="25">
        <f t="shared" ref="AR59:AR64" si="13">+AO59*AP59+AQ59</f>
        <v>4</v>
      </c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4"/>
    </row>
    <row r="60" spans="1:64" s="1" customFormat="1" x14ac:dyDescent="0.3">
      <c r="A60" s="206">
        <v>33</v>
      </c>
      <c r="B60" s="165" t="s">
        <v>241</v>
      </c>
      <c r="C60" s="24"/>
      <c r="D60" s="181">
        <f t="shared" si="10"/>
        <v>4</v>
      </c>
      <c r="E60" s="23"/>
      <c r="F60" s="24"/>
      <c r="G60" s="24"/>
      <c r="H60" s="25"/>
      <c r="I60" s="56"/>
      <c r="J60" s="24"/>
      <c r="K60" s="24"/>
      <c r="L60" s="43">
        <f t="shared" si="11"/>
        <v>0</v>
      </c>
      <c r="M60" s="23"/>
      <c r="N60" s="24"/>
      <c r="O60" s="24"/>
      <c r="P60" s="87">
        <f t="shared" si="12"/>
        <v>0</v>
      </c>
      <c r="Q60" s="56"/>
      <c r="R60" s="24"/>
      <c r="S60" s="24"/>
      <c r="T60" s="43">
        <f t="shared" si="4"/>
        <v>0</v>
      </c>
      <c r="U60" s="23"/>
      <c r="V60" s="24"/>
      <c r="W60" s="24"/>
      <c r="X60" s="25"/>
      <c r="Y60" s="56"/>
      <c r="Z60" s="24"/>
      <c r="AA60" s="24"/>
      <c r="AB60" s="43"/>
      <c r="AC60" s="23"/>
      <c r="AD60" s="24"/>
      <c r="AE60" s="24"/>
      <c r="AF60" s="25"/>
      <c r="AG60" s="56"/>
      <c r="AH60" s="24"/>
      <c r="AI60" s="24"/>
      <c r="AJ60" s="43"/>
      <c r="AK60" s="23"/>
      <c r="AL60" s="24"/>
      <c r="AM60" s="24"/>
      <c r="AN60" s="25"/>
      <c r="AO60" s="23">
        <v>1</v>
      </c>
      <c r="AP60" s="24">
        <v>4</v>
      </c>
      <c r="AQ60" s="24"/>
      <c r="AR60" s="25">
        <f t="shared" si="13"/>
        <v>4</v>
      </c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4"/>
    </row>
    <row r="61" spans="1:64" s="1" customFormat="1" x14ac:dyDescent="0.3">
      <c r="A61" s="206">
        <v>33</v>
      </c>
      <c r="B61" s="165" t="s">
        <v>242</v>
      </c>
      <c r="C61" s="24"/>
      <c r="D61" s="181">
        <f t="shared" si="10"/>
        <v>4</v>
      </c>
      <c r="E61" s="23"/>
      <c r="F61" s="24"/>
      <c r="G61" s="24"/>
      <c r="H61" s="25"/>
      <c r="I61" s="56"/>
      <c r="J61" s="24"/>
      <c r="K61" s="24"/>
      <c r="L61" s="43">
        <f t="shared" si="11"/>
        <v>0</v>
      </c>
      <c r="M61" s="23"/>
      <c r="N61" s="24"/>
      <c r="O61" s="24"/>
      <c r="P61" s="87">
        <f t="shared" si="12"/>
        <v>0</v>
      </c>
      <c r="Q61" s="56"/>
      <c r="R61" s="24"/>
      <c r="S61" s="24"/>
      <c r="T61" s="43">
        <f t="shared" si="4"/>
        <v>0</v>
      </c>
      <c r="U61" s="23"/>
      <c r="V61" s="24"/>
      <c r="W61" s="24"/>
      <c r="X61" s="25"/>
      <c r="Y61" s="56"/>
      <c r="Z61" s="24"/>
      <c r="AA61" s="24"/>
      <c r="AB61" s="43"/>
      <c r="AC61" s="23"/>
      <c r="AD61" s="24"/>
      <c r="AE61" s="24"/>
      <c r="AF61" s="25"/>
      <c r="AG61" s="56"/>
      <c r="AH61" s="24"/>
      <c r="AI61" s="24"/>
      <c r="AJ61" s="43"/>
      <c r="AK61" s="23"/>
      <c r="AL61" s="24"/>
      <c r="AM61" s="24"/>
      <c r="AN61" s="25"/>
      <c r="AO61" s="23">
        <v>1</v>
      </c>
      <c r="AP61" s="24">
        <v>4</v>
      </c>
      <c r="AQ61" s="24"/>
      <c r="AR61" s="25">
        <f t="shared" si="13"/>
        <v>4</v>
      </c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4"/>
    </row>
    <row r="62" spans="1:64" s="11" customFormat="1" x14ac:dyDescent="0.3">
      <c r="A62" s="206">
        <v>33</v>
      </c>
      <c r="B62" s="165" t="s">
        <v>243</v>
      </c>
      <c r="C62" s="24"/>
      <c r="D62" s="181">
        <f t="shared" si="10"/>
        <v>4</v>
      </c>
      <c r="E62" s="23"/>
      <c r="F62" s="24"/>
      <c r="G62" s="24"/>
      <c r="H62" s="25"/>
      <c r="I62" s="56"/>
      <c r="J62" s="24"/>
      <c r="K62" s="24"/>
      <c r="L62" s="43"/>
      <c r="M62" s="23"/>
      <c r="N62" s="24"/>
      <c r="O62" s="24"/>
      <c r="P62" s="87"/>
      <c r="Q62" s="56"/>
      <c r="R62" s="24"/>
      <c r="S62" s="24"/>
      <c r="T62" s="43"/>
      <c r="U62" s="23"/>
      <c r="V62" s="24"/>
      <c r="W62" s="24"/>
      <c r="X62" s="25"/>
      <c r="Y62" s="56"/>
      <c r="Z62" s="24"/>
      <c r="AA62" s="24"/>
      <c r="AB62" s="43"/>
      <c r="AC62" s="23"/>
      <c r="AD62" s="24"/>
      <c r="AE62" s="24"/>
      <c r="AF62" s="25"/>
      <c r="AG62" s="56"/>
      <c r="AH62" s="24"/>
      <c r="AI62" s="24"/>
      <c r="AJ62" s="43"/>
      <c r="AK62" s="23"/>
      <c r="AL62" s="24"/>
      <c r="AM62" s="24"/>
      <c r="AN62" s="25"/>
      <c r="AO62" s="23">
        <v>1</v>
      </c>
      <c r="AP62" s="24">
        <v>4</v>
      </c>
      <c r="AQ62" s="24"/>
      <c r="AR62" s="25">
        <f t="shared" si="13"/>
        <v>4</v>
      </c>
    </row>
    <row r="63" spans="1:64" s="11" customFormat="1" x14ac:dyDescent="0.3">
      <c r="A63" s="206">
        <v>33</v>
      </c>
      <c r="B63" s="165" t="s">
        <v>244</v>
      </c>
      <c r="C63" s="24"/>
      <c r="D63" s="181">
        <f t="shared" si="10"/>
        <v>4</v>
      </c>
      <c r="E63" s="23"/>
      <c r="F63" s="24"/>
      <c r="G63" s="24"/>
      <c r="H63" s="25"/>
      <c r="I63" s="56"/>
      <c r="J63" s="24"/>
      <c r="K63" s="24"/>
      <c r="L63" s="43"/>
      <c r="M63" s="23"/>
      <c r="N63" s="24"/>
      <c r="O63" s="24"/>
      <c r="P63" s="87"/>
      <c r="Q63" s="56"/>
      <c r="R63" s="24"/>
      <c r="S63" s="24"/>
      <c r="T63" s="43"/>
      <c r="U63" s="23"/>
      <c r="V63" s="24"/>
      <c r="W63" s="24"/>
      <c r="X63" s="25"/>
      <c r="Y63" s="56"/>
      <c r="Z63" s="24"/>
      <c r="AA63" s="24"/>
      <c r="AB63" s="43"/>
      <c r="AC63" s="23"/>
      <c r="AD63" s="24"/>
      <c r="AE63" s="24"/>
      <c r="AF63" s="25"/>
      <c r="AG63" s="56"/>
      <c r="AH63" s="24"/>
      <c r="AI63" s="24"/>
      <c r="AJ63" s="43"/>
      <c r="AK63" s="23"/>
      <c r="AL63" s="24"/>
      <c r="AM63" s="24"/>
      <c r="AN63" s="25"/>
      <c r="AO63" s="23">
        <v>1</v>
      </c>
      <c r="AP63" s="24">
        <v>4</v>
      </c>
      <c r="AQ63" s="24"/>
      <c r="AR63" s="25">
        <f t="shared" si="13"/>
        <v>4</v>
      </c>
    </row>
    <row r="64" spans="1:64" s="11" customFormat="1" x14ac:dyDescent="0.3">
      <c r="A64" s="206">
        <v>33</v>
      </c>
      <c r="B64" s="165" t="s">
        <v>245</v>
      </c>
      <c r="C64" s="24"/>
      <c r="D64" s="181">
        <f t="shared" si="10"/>
        <v>4</v>
      </c>
      <c r="E64" s="23"/>
      <c r="F64" s="24"/>
      <c r="G64" s="24"/>
      <c r="H64" s="25"/>
      <c r="I64" s="56"/>
      <c r="J64" s="24"/>
      <c r="K64" s="24"/>
      <c r="L64" s="43"/>
      <c r="M64" s="23"/>
      <c r="N64" s="24"/>
      <c r="O64" s="24"/>
      <c r="P64" s="87"/>
      <c r="Q64" s="56"/>
      <c r="R64" s="24"/>
      <c r="S64" s="24"/>
      <c r="T64" s="43"/>
      <c r="U64" s="23"/>
      <c r="V64" s="24"/>
      <c r="W64" s="24"/>
      <c r="X64" s="25"/>
      <c r="Y64" s="56"/>
      <c r="Z64" s="24"/>
      <c r="AA64" s="24"/>
      <c r="AB64" s="43"/>
      <c r="AC64" s="23"/>
      <c r="AD64" s="24"/>
      <c r="AE64" s="24"/>
      <c r="AF64" s="25"/>
      <c r="AG64" s="56"/>
      <c r="AH64" s="24"/>
      <c r="AI64" s="24"/>
      <c r="AJ64" s="43"/>
      <c r="AK64" s="23"/>
      <c r="AL64" s="24"/>
      <c r="AM64" s="24"/>
      <c r="AN64" s="25"/>
      <c r="AO64" s="23">
        <v>1</v>
      </c>
      <c r="AP64" s="24">
        <v>4</v>
      </c>
      <c r="AQ64" s="24"/>
      <c r="AR64" s="25">
        <f t="shared" si="13"/>
        <v>4</v>
      </c>
    </row>
    <row r="65" spans="1:70" s="205" customFormat="1" x14ac:dyDescent="0.3">
      <c r="A65" s="206">
        <v>33</v>
      </c>
      <c r="B65" s="218" t="s">
        <v>246</v>
      </c>
      <c r="C65" s="220"/>
      <c r="D65" s="229">
        <f t="shared" si="10"/>
        <v>4</v>
      </c>
      <c r="E65" s="207"/>
      <c r="F65" s="208"/>
      <c r="G65" s="208"/>
      <c r="H65" s="209">
        <f t="shared" ref="H65:H72" si="14">E65*F65+G65</f>
        <v>0</v>
      </c>
      <c r="I65" s="232"/>
      <c r="J65" s="208"/>
      <c r="K65" s="208"/>
      <c r="L65" s="240">
        <f t="shared" ref="L65:L72" si="15">I65*J65+K65</f>
        <v>0</v>
      </c>
      <c r="M65" s="207"/>
      <c r="N65" s="208"/>
      <c r="O65" s="208"/>
      <c r="P65" s="209">
        <f t="shared" ref="P65:P72" si="16">M65*N65+O65</f>
        <v>0</v>
      </c>
      <c r="Q65" s="232"/>
      <c r="R65" s="208"/>
      <c r="S65" s="208"/>
      <c r="T65" s="240"/>
      <c r="U65" s="207"/>
      <c r="V65" s="208"/>
      <c r="W65" s="208"/>
      <c r="X65" s="209">
        <f t="shared" ref="X65:X72" si="17">U65*V65+W65</f>
        <v>0</v>
      </c>
      <c r="Y65" s="232"/>
      <c r="Z65" s="208"/>
      <c r="AA65" s="208"/>
      <c r="AB65" s="240">
        <f t="shared" ref="AB65:AB72" si="18">Y65*Z65+AA65</f>
        <v>0</v>
      </c>
      <c r="AC65" s="207"/>
      <c r="AD65" s="208"/>
      <c r="AE65" s="208"/>
      <c r="AF65" s="209">
        <f t="shared" ref="AF65:AF72" si="19">AC65*AD65+AE65</f>
        <v>0</v>
      </c>
      <c r="AG65" s="232"/>
      <c r="AH65" s="208"/>
      <c r="AI65" s="208"/>
      <c r="AJ65" s="240">
        <f t="shared" ref="AJ65:AJ72" si="20">AG65*AH65+AI65</f>
        <v>0</v>
      </c>
      <c r="AK65" s="207"/>
      <c r="AL65" s="208"/>
      <c r="AM65" s="208"/>
      <c r="AN65" s="209">
        <f t="shared" ref="AN65:AN72" si="21">AK65*AL65+AM65</f>
        <v>0</v>
      </c>
      <c r="AO65" s="166">
        <v>1</v>
      </c>
      <c r="AP65" s="167">
        <v>4</v>
      </c>
      <c r="AQ65" s="208"/>
      <c r="AR65" s="209">
        <f t="shared" ref="AR65:AR72" si="22">AO65*AP65+AQ65</f>
        <v>4</v>
      </c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4"/>
    </row>
    <row r="66" spans="1:70" s="117" customFormat="1" hidden="1" x14ac:dyDescent="0.3">
      <c r="A66" s="109">
        <v>12</v>
      </c>
      <c r="B66" s="221" t="s">
        <v>39</v>
      </c>
      <c r="C66" s="222"/>
      <c r="D66" s="181">
        <f t="shared" si="9"/>
        <v>0</v>
      </c>
      <c r="E66" s="108"/>
      <c r="F66" s="109"/>
      <c r="G66" s="109"/>
      <c r="H66" s="111">
        <f t="shared" si="14"/>
        <v>0</v>
      </c>
      <c r="I66" s="143"/>
      <c r="J66" s="109"/>
      <c r="K66" s="109"/>
      <c r="L66" s="144">
        <f t="shared" si="15"/>
        <v>0</v>
      </c>
      <c r="M66" s="108"/>
      <c r="N66" s="109"/>
      <c r="O66" s="109"/>
      <c r="P66" s="111">
        <f t="shared" si="16"/>
        <v>0</v>
      </c>
      <c r="Q66" s="143"/>
      <c r="R66" s="109"/>
      <c r="S66" s="109"/>
      <c r="T66" s="144"/>
      <c r="U66" s="108"/>
      <c r="V66" s="109"/>
      <c r="W66" s="109"/>
      <c r="X66" s="111">
        <f t="shared" si="17"/>
        <v>0</v>
      </c>
      <c r="Y66" s="143"/>
      <c r="Z66" s="109"/>
      <c r="AA66" s="109"/>
      <c r="AB66" s="144">
        <f t="shared" si="18"/>
        <v>0</v>
      </c>
      <c r="AC66" s="108"/>
      <c r="AD66" s="109"/>
      <c r="AE66" s="109"/>
      <c r="AF66" s="111">
        <f t="shared" si="19"/>
        <v>0</v>
      </c>
      <c r="AG66" s="143"/>
      <c r="AH66" s="109"/>
      <c r="AI66" s="109"/>
      <c r="AJ66" s="144">
        <f t="shared" si="20"/>
        <v>0</v>
      </c>
      <c r="AK66" s="108"/>
      <c r="AL66" s="109"/>
      <c r="AM66" s="109"/>
      <c r="AN66" s="111">
        <f t="shared" si="21"/>
        <v>0</v>
      </c>
      <c r="AO66" s="108"/>
      <c r="AP66" s="109"/>
      <c r="AQ66" s="109"/>
      <c r="AR66" s="111">
        <f t="shared" si="22"/>
        <v>0</v>
      </c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6"/>
    </row>
    <row r="67" spans="1:70" s="117" customFormat="1" hidden="1" x14ac:dyDescent="0.3">
      <c r="A67" s="109">
        <v>13</v>
      </c>
      <c r="B67" s="221" t="s">
        <v>69</v>
      </c>
      <c r="C67" s="222"/>
      <c r="D67" s="181">
        <f t="shared" si="9"/>
        <v>0</v>
      </c>
      <c r="E67" s="108"/>
      <c r="F67" s="109"/>
      <c r="G67" s="109"/>
      <c r="H67" s="111">
        <f t="shared" si="14"/>
        <v>0</v>
      </c>
      <c r="I67" s="143"/>
      <c r="J67" s="109"/>
      <c r="K67" s="109"/>
      <c r="L67" s="144">
        <f t="shared" si="15"/>
        <v>0</v>
      </c>
      <c r="M67" s="108"/>
      <c r="N67" s="109"/>
      <c r="O67" s="109"/>
      <c r="P67" s="111">
        <f t="shared" si="16"/>
        <v>0</v>
      </c>
      <c r="Q67" s="143"/>
      <c r="R67" s="109"/>
      <c r="S67" s="109"/>
      <c r="T67" s="144"/>
      <c r="U67" s="108"/>
      <c r="V67" s="109"/>
      <c r="W67" s="109"/>
      <c r="X67" s="111">
        <f t="shared" si="17"/>
        <v>0</v>
      </c>
      <c r="Y67" s="143"/>
      <c r="Z67" s="109"/>
      <c r="AA67" s="109"/>
      <c r="AB67" s="144">
        <f t="shared" si="18"/>
        <v>0</v>
      </c>
      <c r="AC67" s="108"/>
      <c r="AD67" s="109"/>
      <c r="AE67" s="109"/>
      <c r="AF67" s="111">
        <f t="shared" si="19"/>
        <v>0</v>
      </c>
      <c r="AG67" s="143"/>
      <c r="AH67" s="109"/>
      <c r="AI67" s="109"/>
      <c r="AJ67" s="144">
        <f t="shared" si="20"/>
        <v>0</v>
      </c>
      <c r="AK67" s="108"/>
      <c r="AL67" s="109"/>
      <c r="AM67" s="109"/>
      <c r="AN67" s="111">
        <f t="shared" si="21"/>
        <v>0</v>
      </c>
      <c r="AO67" s="108"/>
      <c r="AP67" s="109"/>
      <c r="AQ67" s="109"/>
      <c r="AR67" s="111">
        <f t="shared" si="22"/>
        <v>0</v>
      </c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6"/>
    </row>
    <row r="68" spans="1:70" s="117" customFormat="1" hidden="1" x14ac:dyDescent="0.3">
      <c r="A68" s="109">
        <v>14</v>
      </c>
      <c r="B68" s="221" t="s">
        <v>89</v>
      </c>
      <c r="C68" s="223"/>
      <c r="D68" s="181">
        <f t="shared" si="9"/>
        <v>0</v>
      </c>
      <c r="E68" s="108"/>
      <c r="F68" s="109"/>
      <c r="G68" s="109"/>
      <c r="H68" s="111">
        <f t="shared" si="14"/>
        <v>0</v>
      </c>
      <c r="I68" s="143"/>
      <c r="J68" s="109"/>
      <c r="K68" s="109"/>
      <c r="L68" s="144">
        <f t="shared" si="15"/>
        <v>0</v>
      </c>
      <c r="M68" s="108"/>
      <c r="N68" s="109"/>
      <c r="O68" s="109"/>
      <c r="P68" s="111">
        <f t="shared" si="16"/>
        <v>0</v>
      </c>
      <c r="Q68" s="143"/>
      <c r="R68" s="109"/>
      <c r="S68" s="109"/>
      <c r="T68" s="144"/>
      <c r="U68" s="108"/>
      <c r="V68" s="109"/>
      <c r="W68" s="109"/>
      <c r="X68" s="111">
        <f t="shared" si="17"/>
        <v>0</v>
      </c>
      <c r="Y68" s="143"/>
      <c r="Z68" s="109"/>
      <c r="AA68" s="109"/>
      <c r="AB68" s="144">
        <f t="shared" si="18"/>
        <v>0</v>
      </c>
      <c r="AC68" s="108"/>
      <c r="AD68" s="109"/>
      <c r="AE68" s="109"/>
      <c r="AF68" s="111">
        <f t="shared" si="19"/>
        <v>0</v>
      </c>
      <c r="AG68" s="143"/>
      <c r="AH68" s="109"/>
      <c r="AI68" s="109"/>
      <c r="AJ68" s="144">
        <f t="shared" si="20"/>
        <v>0</v>
      </c>
      <c r="AK68" s="108"/>
      <c r="AL68" s="109"/>
      <c r="AM68" s="109"/>
      <c r="AN68" s="111">
        <f t="shared" si="21"/>
        <v>0</v>
      </c>
      <c r="AO68" s="108"/>
      <c r="AP68" s="109"/>
      <c r="AQ68" s="109"/>
      <c r="AR68" s="111">
        <f t="shared" si="22"/>
        <v>0</v>
      </c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6"/>
    </row>
    <row r="69" spans="1:70" s="117" customFormat="1" hidden="1" x14ac:dyDescent="0.3">
      <c r="A69" s="109">
        <v>3</v>
      </c>
      <c r="B69" s="221" t="s">
        <v>46</v>
      </c>
      <c r="C69" s="223"/>
      <c r="D69" s="181">
        <f t="shared" si="9"/>
        <v>0</v>
      </c>
      <c r="E69" s="108"/>
      <c r="F69" s="109"/>
      <c r="G69" s="109"/>
      <c r="H69" s="111">
        <f t="shared" si="14"/>
        <v>0</v>
      </c>
      <c r="I69" s="143"/>
      <c r="J69" s="109"/>
      <c r="K69" s="109"/>
      <c r="L69" s="144">
        <f t="shared" si="15"/>
        <v>0</v>
      </c>
      <c r="M69" s="108"/>
      <c r="N69" s="109"/>
      <c r="O69" s="109"/>
      <c r="P69" s="111">
        <f t="shared" si="16"/>
        <v>0</v>
      </c>
      <c r="Q69" s="143"/>
      <c r="R69" s="109"/>
      <c r="S69" s="109"/>
      <c r="T69" s="243">
        <f>+Q69*R69+S69</f>
        <v>0</v>
      </c>
      <c r="U69" s="108"/>
      <c r="V69" s="109"/>
      <c r="W69" s="109"/>
      <c r="X69" s="111">
        <f t="shared" si="17"/>
        <v>0</v>
      </c>
      <c r="Y69" s="143"/>
      <c r="Z69" s="109"/>
      <c r="AA69" s="109"/>
      <c r="AB69" s="144">
        <f t="shared" si="18"/>
        <v>0</v>
      </c>
      <c r="AC69" s="108"/>
      <c r="AD69" s="109"/>
      <c r="AE69" s="109"/>
      <c r="AF69" s="111">
        <f t="shared" si="19"/>
        <v>0</v>
      </c>
      <c r="AG69" s="143"/>
      <c r="AH69" s="109"/>
      <c r="AI69" s="109"/>
      <c r="AJ69" s="144">
        <f t="shared" si="20"/>
        <v>0</v>
      </c>
      <c r="AK69" s="108"/>
      <c r="AL69" s="109"/>
      <c r="AM69" s="109"/>
      <c r="AN69" s="111">
        <f t="shared" si="21"/>
        <v>0</v>
      </c>
      <c r="AO69" s="108"/>
      <c r="AP69" s="109"/>
      <c r="AQ69" s="109"/>
      <c r="AR69" s="111">
        <f t="shared" si="22"/>
        <v>0</v>
      </c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6"/>
    </row>
    <row r="70" spans="1:70" s="117" customFormat="1" hidden="1" x14ac:dyDescent="0.3">
      <c r="A70" s="109">
        <v>7</v>
      </c>
      <c r="B70" s="221" t="s">
        <v>73</v>
      </c>
      <c r="C70" s="222"/>
      <c r="D70" s="181">
        <f t="shared" si="9"/>
        <v>0</v>
      </c>
      <c r="E70" s="108"/>
      <c r="F70" s="109"/>
      <c r="G70" s="109"/>
      <c r="H70" s="111">
        <f t="shared" si="14"/>
        <v>0</v>
      </c>
      <c r="I70" s="143"/>
      <c r="J70" s="109"/>
      <c r="K70" s="109"/>
      <c r="L70" s="144">
        <f t="shared" si="15"/>
        <v>0</v>
      </c>
      <c r="M70" s="108"/>
      <c r="N70" s="109"/>
      <c r="O70" s="109"/>
      <c r="P70" s="111">
        <f t="shared" si="16"/>
        <v>0</v>
      </c>
      <c r="Q70" s="143"/>
      <c r="R70" s="109"/>
      <c r="S70" s="109"/>
      <c r="T70" s="244">
        <f>+Q70*R70+S70</f>
        <v>0</v>
      </c>
      <c r="U70" s="108"/>
      <c r="V70" s="109"/>
      <c r="W70" s="109"/>
      <c r="X70" s="111">
        <f t="shared" si="17"/>
        <v>0</v>
      </c>
      <c r="Y70" s="143"/>
      <c r="Z70" s="109"/>
      <c r="AA70" s="109"/>
      <c r="AB70" s="144">
        <f t="shared" si="18"/>
        <v>0</v>
      </c>
      <c r="AC70" s="108"/>
      <c r="AD70" s="109"/>
      <c r="AE70" s="109"/>
      <c r="AF70" s="111">
        <f t="shared" si="19"/>
        <v>0</v>
      </c>
      <c r="AG70" s="143"/>
      <c r="AH70" s="109"/>
      <c r="AI70" s="109"/>
      <c r="AJ70" s="144">
        <f t="shared" si="20"/>
        <v>0</v>
      </c>
      <c r="AK70" s="108"/>
      <c r="AL70" s="109"/>
      <c r="AM70" s="109"/>
      <c r="AN70" s="111">
        <f t="shared" si="21"/>
        <v>0</v>
      </c>
      <c r="AO70" s="108"/>
      <c r="AP70" s="109"/>
      <c r="AQ70" s="109"/>
      <c r="AR70" s="111">
        <f t="shared" si="22"/>
        <v>0</v>
      </c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6"/>
    </row>
    <row r="71" spans="1:70" s="117" customFormat="1" hidden="1" x14ac:dyDescent="0.3">
      <c r="A71" s="109">
        <v>17</v>
      </c>
      <c r="B71" s="221" t="s">
        <v>70</v>
      </c>
      <c r="C71" s="222"/>
      <c r="D71" s="181">
        <f t="shared" si="9"/>
        <v>0</v>
      </c>
      <c r="E71" s="108"/>
      <c r="F71" s="109"/>
      <c r="G71" s="109"/>
      <c r="H71" s="111">
        <f t="shared" si="14"/>
        <v>0</v>
      </c>
      <c r="I71" s="143"/>
      <c r="J71" s="109"/>
      <c r="K71" s="109"/>
      <c r="L71" s="144">
        <f t="shared" si="15"/>
        <v>0</v>
      </c>
      <c r="M71" s="108"/>
      <c r="N71" s="109"/>
      <c r="O71" s="109"/>
      <c r="P71" s="111">
        <f t="shared" si="16"/>
        <v>0</v>
      </c>
      <c r="Q71" s="143"/>
      <c r="R71" s="109"/>
      <c r="S71" s="109"/>
      <c r="T71" s="144"/>
      <c r="U71" s="108"/>
      <c r="V71" s="109"/>
      <c r="W71" s="109"/>
      <c r="X71" s="111">
        <f t="shared" si="17"/>
        <v>0</v>
      </c>
      <c r="Y71" s="143"/>
      <c r="Z71" s="109"/>
      <c r="AA71" s="109"/>
      <c r="AB71" s="144">
        <f t="shared" si="18"/>
        <v>0</v>
      </c>
      <c r="AC71" s="108"/>
      <c r="AD71" s="109"/>
      <c r="AE71" s="109"/>
      <c r="AF71" s="111">
        <f t="shared" si="19"/>
        <v>0</v>
      </c>
      <c r="AG71" s="143"/>
      <c r="AH71" s="109"/>
      <c r="AI71" s="109"/>
      <c r="AJ71" s="144">
        <f t="shared" si="20"/>
        <v>0</v>
      </c>
      <c r="AK71" s="108"/>
      <c r="AL71" s="109"/>
      <c r="AM71" s="109"/>
      <c r="AN71" s="111">
        <f t="shared" si="21"/>
        <v>0</v>
      </c>
      <c r="AO71" s="108"/>
      <c r="AP71" s="109"/>
      <c r="AQ71" s="109"/>
      <c r="AR71" s="111">
        <f t="shared" si="22"/>
        <v>0</v>
      </c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6"/>
    </row>
    <row r="72" spans="1:70" s="115" customFormat="1" hidden="1" x14ac:dyDescent="0.3">
      <c r="A72" s="109">
        <v>18</v>
      </c>
      <c r="B72" s="221" t="s">
        <v>106</v>
      </c>
      <c r="C72" s="109">
        <v>2008</v>
      </c>
      <c r="D72" s="181">
        <f t="shared" si="9"/>
        <v>0</v>
      </c>
      <c r="E72" s="108"/>
      <c r="F72" s="109"/>
      <c r="G72" s="109"/>
      <c r="H72" s="111">
        <f t="shared" si="14"/>
        <v>0</v>
      </c>
      <c r="I72" s="143"/>
      <c r="J72" s="109"/>
      <c r="K72" s="109"/>
      <c r="L72" s="144">
        <f t="shared" si="15"/>
        <v>0</v>
      </c>
      <c r="M72" s="108"/>
      <c r="N72" s="109"/>
      <c r="O72" s="109"/>
      <c r="P72" s="111">
        <f t="shared" si="16"/>
        <v>0</v>
      </c>
      <c r="Q72" s="143"/>
      <c r="R72" s="109"/>
      <c r="S72" s="109"/>
      <c r="T72" s="144"/>
      <c r="U72" s="108"/>
      <c r="V72" s="109"/>
      <c r="W72" s="109"/>
      <c r="X72" s="111">
        <f t="shared" si="17"/>
        <v>0</v>
      </c>
      <c r="Y72" s="143"/>
      <c r="Z72" s="109"/>
      <c r="AA72" s="109"/>
      <c r="AB72" s="144">
        <f t="shared" si="18"/>
        <v>0</v>
      </c>
      <c r="AC72" s="108"/>
      <c r="AD72" s="109"/>
      <c r="AE72" s="109"/>
      <c r="AF72" s="111">
        <f t="shared" si="19"/>
        <v>0</v>
      </c>
      <c r="AG72" s="143"/>
      <c r="AH72" s="109"/>
      <c r="AI72" s="109"/>
      <c r="AJ72" s="144">
        <f t="shared" si="20"/>
        <v>0</v>
      </c>
      <c r="AK72" s="108"/>
      <c r="AL72" s="109"/>
      <c r="AM72" s="109"/>
      <c r="AN72" s="111">
        <f t="shared" si="21"/>
        <v>0</v>
      </c>
      <c r="AO72" s="108"/>
      <c r="AP72" s="109"/>
      <c r="AQ72" s="109"/>
      <c r="AR72" s="111">
        <f t="shared" si="22"/>
        <v>0</v>
      </c>
    </row>
    <row r="73" spans="1:70" s="118" customFormat="1" hidden="1" x14ac:dyDescent="0.3">
      <c r="A73" s="224"/>
      <c r="B73" s="225"/>
      <c r="C73" s="225"/>
      <c r="D73" s="181">
        <f t="shared" si="9"/>
        <v>0</v>
      </c>
      <c r="E73" s="236"/>
      <c r="F73" s="224"/>
      <c r="G73" s="224"/>
      <c r="H73" s="237"/>
      <c r="I73" s="233"/>
      <c r="J73" s="224"/>
      <c r="K73" s="224"/>
      <c r="L73" s="241"/>
      <c r="M73" s="236"/>
      <c r="N73" s="224"/>
      <c r="O73" s="224"/>
      <c r="P73" s="237"/>
      <c r="Q73" s="233"/>
      <c r="R73" s="224"/>
      <c r="S73" s="224"/>
      <c r="T73" s="241"/>
      <c r="U73" s="236"/>
      <c r="V73" s="224"/>
      <c r="W73" s="224"/>
      <c r="X73" s="237"/>
      <c r="Y73" s="233"/>
      <c r="Z73" s="224"/>
      <c r="AA73" s="224"/>
      <c r="AB73" s="241"/>
      <c r="AC73" s="236"/>
      <c r="AD73" s="224"/>
      <c r="AE73" s="224"/>
      <c r="AF73" s="237"/>
      <c r="AG73" s="233"/>
      <c r="AH73" s="224"/>
      <c r="AI73" s="224"/>
      <c r="AJ73" s="241"/>
      <c r="AK73" s="236"/>
      <c r="AL73" s="224"/>
      <c r="AM73" s="224"/>
      <c r="AN73" s="237"/>
      <c r="AO73" s="236"/>
      <c r="AP73" s="224"/>
      <c r="AQ73" s="224"/>
      <c r="AR73" s="237"/>
    </row>
    <row r="74" spans="1:70" s="115" customFormat="1" hidden="1" x14ac:dyDescent="0.3">
      <c r="A74" s="109">
        <v>20</v>
      </c>
      <c r="B74" s="221" t="s">
        <v>71</v>
      </c>
      <c r="C74" s="222"/>
      <c r="D74" s="181">
        <f t="shared" si="9"/>
        <v>0</v>
      </c>
      <c r="E74" s="108"/>
      <c r="F74" s="109"/>
      <c r="G74" s="109"/>
      <c r="H74" s="111">
        <f t="shared" ref="H74:H86" si="23">E74*F74+G74</f>
        <v>0</v>
      </c>
      <c r="I74" s="143"/>
      <c r="J74" s="109"/>
      <c r="K74" s="109"/>
      <c r="L74" s="144">
        <f t="shared" ref="L74:L86" si="24">I74*J74+K74</f>
        <v>0</v>
      </c>
      <c r="M74" s="108"/>
      <c r="N74" s="109"/>
      <c r="O74" s="109"/>
      <c r="P74" s="111">
        <f t="shared" ref="P74:P86" si="25">M74*N74+O74</f>
        <v>0</v>
      </c>
      <c r="Q74" s="143"/>
      <c r="R74" s="109"/>
      <c r="S74" s="109"/>
      <c r="T74" s="144"/>
      <c r="U74" s="108"/>
      <c r="V74" s="109"/>
      <c r="W74" s="109"/>
      <c r="X74" s="111">
        <f t="shared" ref="X74:X86" si="26">U74*V74+W74</f>
        <v>0</v>
      </c>
      <c r="Y74" s="143"/>
      <c r="Z74" s="109"/>
      <c r="AA74" s="109"/>
      <c r="AB74" s="144">
        <f t="shared" ref="AB74:AB86" si="27">Y74*Z74+AA74</f>
        <v>0</v>
      </c>
      <c r="AC74" s="108"/>
      <c r="AD74" s="109"/>
      <c r="AE74" s="109"/>
      <c r="AF74" s="111">
        <f t="shared" ref="AF74:AF86" si="28">AC74*AD74+AE74</f>
        <v>0</v>
      </c>
      <c r="AG74" s="143"/>
      <c r="AH74" s="109"/>
      <c r="AI74" s="109"/>
      <c r="AJ74" s="144">
        <f t="shared" ref="AJ74:AJ86" si="29">AG74*AH74+AI74</f>
        <v>0</v>
      </c>
      <c r="AK74" s="108"/>
      <c r="AL74" s="109"/>
      <c r="AM74" s="109"/>
      <c r="AN74" s="111">
        <f t="shared" ref="AN74:AN86" si="30">AK74*AL74+AM74</f>
        <v>0</v>
      </c>
      <c r="AO74" s="108"/>
      <c r="AP74" s="109"/>
      <c r="AQ74" s="109"/>
      <c r="AR74" s="111">
        <f t="shared" ref="AR74:AR86" si="31">AO74*AP74+AQ74</f>
        <v>0</v>
      </c>
    </row>
    <row r="75" spans="1:70" s="115" customFormat="1" hidden="1" x14ac:dyDescent="0.3">
      <c r="A75" s="109">
        <v>21</v>
      </c>
      <c r="B75" s="221" t="s">
        <v>85</v>
      </c>
      <c r="C75" s="223"/>
      <c r="D75" s="181">
        <f t="shared" si="9"/>
        <v>0</v>
      </c>
      <c r="E75" s="108"/>
      <c r="F75" s="109"/>
      <c r="G75" s="109"/>
      <c r="H75" s="111">
        <f t="shared" si="23"/>
        <v>0</v>
      </c>
      <c r="I75" s="143"/>
      <c r="J75" s="109"/>
      <c r="K75" s="109"/>
      <c r="L75" s="144">
        <f t="shared" si="24"/>
        <v>0</v>
      </c>
      <c r="M75" s="108"/>
      <c r="N75" s="109"/>
      <c r="O75" s="109"/>
      <c r="P75" s="111">
        <f t="shared" si="25"/>
        <v>0</v>
      </c>
      <c r="Q75" s="143"/>
      <c r="R75" s="109"/>
      <c r="S75" s="109"/>
      <c r="T75" s="144"/>
      <c r="U75" s="108"/>
      <c r="V75" s="109"/>
      <c r="W75" s="109"/>
      <c r="X75" s="111">
        <f t="shared" si="26"/>
        <v>0</v>
      </c>
      <c r="Y75" s="143"/>
      <c r="Z75" s="109"/>
      <c r="AA75" s="109"/>
      <c r="AB75" s="144">
        <f t="shared" si="27"/>
        <v>0</v>
      </c>
      <c r="AC75" s="108"/>
      <c r="AD75" s="109"/>
      <c r="AE75" s="109"/>
      <c r="AF75" s="111">
        <f t="shared" si="28"/>
        <v>0</v>
      </c>
      <c r="AG75" s="143"/>
      <c r="AH75" s="109"/>
      <c r="AI75" s="109"/>
      <c r="AJ75" s="144">
        <f t="shared" si="29"/>
        <v>0</v>
      </c>
      <c r="AK75" s="108"/>
      <c r="AL75" s="109"/>
      <c r="AM75" s="109"/>
      <c r="AN75" s="111">
        <f t="shared" si="30"/>
        <v>0</v>
      </c>
      <c r="AO75" s="108"/>
      <c r="AP75" s="109"/>
      <c r="AQ75" s="109"/>
      <c r="AR75" s="111">
        <f t="shared" si="31"/>
        <v>0</v>
      </c>
    </row>
    <row r="77" spans="1:70" s="117" customFormat="1" hidden="1" x14ac:dyDescent="0.3">
      <c r="A77" s="109">
        <v>23</v>
      </c>
      <c r="C77" s="109"/>
      <c r="D77" s="181">
        <f t="shared" ref="D77:D86" si="32">SUM(H77+L77+P77+X77+AB77+AF77+AJ77+T77)</f>
        <v>0</v>
      </c>
      <c r="E77" s="108"/>
      <c r="F77" s="109"/>
      <c r="G77" s="109"/>
      <c r="H77" s="111">
        <f t="shared" si="23"/>
        <v>0</v>
      </c>
      <c r="I77" s="143"/>
      <c r="J77" s="109"/>
      <c r="K77" s="109"/>
      <c r="L77" s="144">
        <f t="shared" si="24"/>
        <v>0</v>
      </c>
      <c r="M77" s="108"/>
      <c r="N77" s="109"/>
      <c r="O77" s="109"/>
      <c r="P77" s="111">
        <f t="shared" si="25"/>
        <v>0</v>
      </c>
      <c r="Q77" s="143"/>
      <c r="R77" s="109"/>
      <c r="S77" s="109"/>
      <c r="T77" s="144"/>
      <c r="U77" s="108"/>
      <c r="V77" s="109"/>
      <c r="W77" s="109"/>
      <c r="X77" s="111">
        <f t="shared" si="26"/>
        <v>0</v>
      </c>
      <c r="Y77" s="143"/>
      <c r="Z77" s="109"/>
      <c r="AA77" s="109"/>
      <c r="AB77" s="144">
        <f t="shared" si="27"/>
        <v>0</v>
      </c>
      <c r="AC77" s="108"/>
      <c r="AD77" s="109"/>
      <c r="AE77" s="109"/>
      <c r="AF77" s="111">
        <f t="shared" si="28"/>
        <v>0</v>
      </c>
      <c r="AG77" s="143"/>
      <c r="AH77" s="109"/>
      <c r="AI77" s="109"/>
      <c r="AJ77" s="144">
        <f t="shared" si="29"/>
        <v>0</v>
      </c>
      <c r="AK77" s="108"/>
      <c r="AL77" s="109"/>
      <c r="AM77" s="109"/>
      <c r="AN77" s="111">
        <f t="shared" si="30"/>
        <v>0</v>
      </c>
      <c r="AO77" s="108"/>
      <c r="AP77" s="109"/>
      <c r="AQ77" s="109"/>
      <c r="AR77" s="111">
        <f t="shared" si="31"/>
        <v>0</v>
      </c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6"/>
    </row>
    <row r="78" spans="1:70" s="117" customFormat="1" hidden="1" x14ac:dyDescent="0.3">
      <c r="A78" s="109">
        <v>24</v>
      </c>
      <c r="B78" s="221" t="s">
        <v>81</v>
      </c>
      <c r="C78" s="109"/>
      <c r="D78" s="181">
        <f t="shared" si="32"/>
        <v>0</v>
      </c>
      <c r="E78" s="108"/>
      <c r="F78" s="109"/>
      <c r="G78" s="109"/>
      <c r="H78" s="111">
        <f t="shared" si="23"/>
        <v>0</v>
      </c>
      <c r="I78" s="143"/>
      <c r="J78" s="109"/>
      <c r="K78" s="109"/>
      <c r="L78" s="144">
        <f t="shared" si="24"/>
        <v>0</v>
      </c>
      <c r="M78" s="108"/>
      <c r="N78" s="109"/>
      <c r="O78" s="109"/>
      <c r="P78" s="111">
        <f t="shared" si="25"/>
        <v>0</v>
      </c>
      <c r="Q78" s="143"/>
      <c r="R78" s="109"/>
      <c r="S78" s="109"/>
      <c r="T78" s="144"/>
      <c r="U78" s="108"/>
      <c r="V78" s="109"/>
      <c r="W78" s="109"/>
      <c r="X78" s="111">
        <f t="shared" si="26"/>
        <v>0</v>
      </c>
      <c r="Y78" s="143"/>
      <c r="Z78" s="109"/>
      <c r="AA78" s="109"/>
      <c r="AB78" s="144">
        <f t="shared" si="27"/>
        <v>0</v>
      </c>
      <c r="AC78" s="108"/>
      <c r="AD78" s="109"/>
      <c r="AE78" s="109"/>
      <c r="AF78" s="111">
        <f t="shared" si="28"/>
        <v>0</v>
      </c>
      <c r="AG78" s="143"/>
      <c r="AH78" s="109"/>
      <c r="AI78" s="109"/>
      <c r="AJ78" s="144">
        <f t="shared" si="29"/>
        <v>0</v>
      </c>
      <c r="AK78" s="108"/>
      <c r="AL78" s="109"/>
      <c r="AM78" s="109"/>
      <c r="AN78" s="111">
        <f t="shared" si="30"/>
        <v>0</v>
      </c>
      <c r="AO78" s="108"/>
      <c r="AP78" s="109"/>
      <c r="AQ78" s="109"/>
      <c r="AR78" s="111">
        <f t="shared" si="31"/>
        <v>0</v>
      </c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6"/>
    </row>
    <row r="81" spans="1:70" s="117" customFormat="1" ht="16.2" hidden="1" thickBot="1" x14ac:dyDescent="0.35">
      <c r="A81" s="106">
        <v>27</v>
      </c>
      <c r="B81" s="211" t="s">
        <v>92</v>
      </c>
      <c r="C81" s="212"/>
      <c r="D81" s="210">
        <f t="shared" si="32"/>
        <v>0</v>
      </c>
      <c r="E81" s="213"/>
      <c r="F81" s="214"/>
      <c r="G81" s="214"/>
      <c r="H81" s="110">
        <f t="shared" si="23"/>
        <v>0</v>
      </c>
      <c r="I81" s="213"/>
      <c r="J81" s="214"/>
      <c r="K81" s="214"/>
      <c r="L81" s="110">
        <f t="shared" si="24"/>
        <v>0</v>
      </c>
      <c r="M81" s="213"/>
      <c r="N81" s="214"/>
      <c r="O81" s="214"/>
      <c r="P81" s="110">
        <f t="shared" si="25"/>
        <v>0</v>
      </c>
      <c r="Q81" s="192"/>
      <c r="R81" s="192"/>
      <c r="S81" s="192"/>
      <c r="T81" s="192"/>
      <c r="U81" s="213"/>
      <c r="V81" s="214"/>
      <c r="W81" s="214"/>
      <c r="X81" s="110">
        <f t="shared" si="26"/>
        <v>0</v>
      </c>
      <c r="Y81" s="213"/>
      <c r="Z81" s="214"/>
      <c r="AA81" s="214"/>
      <c r="AB81" s="110">
        <f t="shared" si="27"/>
        <v>0</v>
      </c>
      <c r="AC81" s="213"/>
      <c r="AD81" s="214"/>
      <c r="AE81" s="214"/>
      <c r="AF81" s="110">
        <f t="shared" si="28"/>
        <v>0</v>
      </c>
      <c r="AG81" s="215"/>
      <c r="AH81" s="214"/>
      <c r="AI81" s="214"/>
      <c r="AJ81" s="216">
        <f t="shared" si="29"/>
        <v>0</v>
      </c>
      <c r="AK81" s="215"/>
      <c r="AL81" s="214"/>
      <c r="AM81" s="214"/>
      <c r="AN81" s="216">
        <f t="shared" si="30"/>
        <v>0</v>
      </c>
      <c r="AO81" s="215"/>
      <c r="AP81" s="214"/>
      <c r="AQ81" s="214"/>
      <c r="AR81" s="216">
        <f t="shared" si="31"/>
        <v>0</v>
      </c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6"/>
    </row>
    <row r="82" spans="1:70" s="117" customFormat="1" ht="16.2" hidden="1" thickBot="1" x14ac:dyDescent="0.35">
      <c r="A82" s="119">
        <v>28</v>
      </c>
      <c r="C82" s="125"/>
      <c r="D82" s="71">
        <f t="shared" si="32"/>
        <v>0</v>
      </c>
      <c r="E82" s="121"/>
      <c r="F82" s="122"/>
      <c r="G82" s="122"/>
      <c r="H82" s="110">
        <f t="shared" si="23"/>
        <v>0</v>
      </c>
      <c r="I82" s="121"/>
      <c r="J82" s="122"/>
      <c r="K82" s="122"/>
      <c r="L82" s="111">
        <f t="shared" si="24"/>
        <v>0</v>
      </c>
      <c r="M82" s="121"/>
      <c r="N82" s="122"/>
      <c r="O82" s="122"/>
      <c r="P82" s="111">
        <f t="shared" si="25"/>
        <v>0</v>
      </c>
      <c r="Q82" s="123"/>
      <c r="R82" s="123"/>
      <c r="S82" s="123"/>
      <c r="T82" s="123"/>
      <c r="U82" s="121"/>
      <c r="V82" s="122"/>
      <c r="W82" s="122"/>
      <c r="X82" s="111">
        <f t="shared" si="26"/>
        <v>0</v>
      </c>
      <c r="Y82" s="121"/>
      <c r="Z82" s="122"/>
      <c r="AA82" s="122"/>
      <c r="AB82" s="111">
        <f t="shared" si="27"/>
        <v>0</v>
      </c>
      <c r="AC82" s="121"/>
      <c r="AD82" s="122"/>
      <c r="AE82" s="122"/>
      <c r="AF82" s="111">
        <f t="shared" si="28"/>
        <v>0</v>
      </c>
      <c r="AG82" s="124"/>
      <c r="AH82" s="122"/>
      <c r="AI82" s="122"/>
      <c r="AJ82" s="114">
        <f t="shared" si="29"/>
        <v>0</v>
      </c>
      <c r="AK82" s="124"/>
      <c r="AL82" s="122"/>
      <c r="AM82" s="122"/>
      <c r="AN82" s="114">
        <f t="shared" si="30"/>
        <v>0</v>
      </c>
      <c r="AO82" s="124"/>
      <c r="AP82" s="122"/>
      <c r="AQ82" s="122"/>
      <c r="AR82" s="114">
        <f t="shared" si="31"/>
        <v>0</v>
      </c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6"/>
    </row>
    <row r="83" spans="1:70" s="117" customFormat="1" ht="16.2" hidden="1" thickBot="1" x14ac:dyDescent="0.35">
      <c r="A83" s="106">
        <v>29</v>
      </c>
      <c r="B83" s="107" t="s">
        <v>126</v>
      </c>
      <c r="C83" s="125"/>
      <c r="D83" s="71">
        <f t="shared" si="32"/>
        <v>0</v>
      </c>
      <c r="E83" s="121"/>
      <c r="F83" s="122"/>
      <c r="G83" s="122"/>
      <c r="H83" s="110">
        <f t="shared" si="23"/>
        <v>0</v>
      </c>
      <c r="I83" s="121"/>
      <c r="J83" s="122"/>
      <c r="K83" s="122"/>
      <c r="L83" s="111">
        <f t="shared" si="24"/>
        <v>0</v>
      </c>
      <c r="M83" s="121"/>
      <c r="N83" s="122"/>
      <c r="O83" s="122"/>
      <c r="P83" s="111">
        <f t="shared" si="25"/>
        <v>0</v>
      </c>
      <c r="Q83" s="123"/>
      <c r="R83" s="123"/>
      <c r="S83" s="123"/>
      <c r="T83" s="123"/>
      <c r="U83" s="121"/>
      <c r="V83" s="122"/>
      <c r="W83" s="122"/>
      <c r="X83" s="111">
        <f t="shared" si="26"/>
        <v>0</v>
      </c>
      <c r="Y83" s="121"/>
      <c r="Z83" s="122"/>
      <c r="AA83" s="122"/>
      <c r="AB83" s="111">
        <f t="shared" si="27"/>
        <v>0</v>
      </c>
      <c r="AC83" s="121"/>
      <c r="AD83" s="122"/>
      <c r="AE83" s="122"/>
      <c r="AF83" s="111">
        <f t="shared" si="28"/>
        <v>0</v>
      </c>
      <c r="AG83" s="124"/>
      <c r="AH83" s="122"/>
      <c r="AI83" s="122"/>
      <c r="AJ83" s="114">
        <f t="shared" si="29"/>
        <v>0</v>
      </c>
      <c r="AK83" s="124"/>
      <c r="AL83" s="122"/>
      <c r="AM83" s="122"/>
      <c r="AN83" s="114">
        <f t="shared" si="30"/>
        <v>0</v>
      </c>
      <c r="AO83" s="124"/>
      <c r="AP83" s="122"/>
      <c r="AQ83" s="122"/>
      <c r="AR83" s="114">
        <f t="shared" si="31"/>
        <v>0</v>
      </c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6"/>
    </row>
    <row r="84" spans="1:70" s="117" customFormat="1" ht="16.2" hidden="1" thickBot="1" x14ac:dyDescent="0.35">
      <c r="A84" s="119">
        <v>30</v>
      </c>
      <c r="C84" s="125"/>
      <c r="D84" s="71">
        <f t="shared" si="32"/>
        <v>0</v>
      </c>
      <c r="E84" s="121"/>
      <c r="F84" s="122"/>
      <c r="G84" s="122"/>
      <c r="H84" s="110">
        <f t="shared" si="23"/>
        <v>0</v>
      </c>
      <c r="I84" s="121"/>
      <c r="J84" s="122"/>
      <c r="K84" s="122"/>
      <c r="L84" s="111">
        <f t="shared" si="24"/>
        <v>0</v>
      </c>
      <c r="M84" s="121"/>
      <c r="N84" s="122"/>
      <c r="O84" s="122"/>
      <c r="P84" s="111">
        <f t="shared" si="25"/>
        <v>0</v>
      </c>
      <c r="Q84" s="123"/>
      <c r="R84" s="123"/>
      <c r="S84" s="123"/>
      <c r="T84" s="123"/>
      <c r="U84" s="121"/>
      <c r="V84" s="122"/>
      <c r="W84" s="122"/>
      <c r="X84" s="111">
        <f t="shared" si="26"/>
        <v>0</v>
      </c>
      <c r="Y84" s="121"/>
      <c r="Z84" s="122"/>
      <c r="AA84" s="122"/>
      <c r="AB84" s="111">
        <f t="shared" si="27"/>
        <v>0</v>
      </c>
      <c r="AC84" s="121"/>
      <c r="AD84" s="122"/>
      <c r="AE84" s="122"/>
      <c r="AF84" s="111">
        <f t="shared" si="28"/>
        <v>0</v>
      </c>
      <c r="AG84" s="124"/>
      <c r="AH84" s="122"/>
      <c r="AI84" s="122"/>
      <c r="AJ84" s="114">
        <f t="shared" si="29"/>
        <v>0</v>
      </c>
      <c r="AK84" s="124"/>
      <c r="AL84" s="122"/>
      <c r="AM84" s="122"/>
      <c r="AN84" s="114">
        <f t="shared" si="30"/>
        <v>0</v>
      </c>
      <c r="AO84" s="124"/>
      <c r="AP84" s="122"/>
      <c r="AQ84" s="122"/>
      <c r="AR84" s="114">
        <f t="shared" si="31"/>
        <v>0</v>
      </c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6"/>
    </row>
    <row r="85" spans="1:70" s="117" customFormat="1" ht="16.2" hidden="1" thickBot="1" x14ac:dyDescent="0.35">
      <c r="A85" s="106">
        <v>31</v>
      </c>
      <c r="B85" s="107" t="s">
        <v>41</v>
      </c>
      <c r="C85" s="125"/>
      <c r="D85" s="71">
        <f t="shared" si="32"/>
        <v>0</v>
      </c>
      <c r="E85" s="121"/>
      <c r="F85" s="122"/>
      <c r="G85" s="122"/>
      <c r="H85" s="110">
        <f t="shared" si="23"/>
        <v>0</v>
      </c>
      <c r="I85" s="121"/>
      <c r="J85" s="122"/>
      <c r="K85" s="122"/>
      <c r="L85" s="111">
        <f t="shared" si="24"/>
        <v>0</v>
      </c>
      <c r="M85" s="121"/>
      <c r="N85" s="122"/>
      <c r="O85" s="122"/>
      <c r="P85" s="111">
        <f t="shared" si="25"/>
        <v>0</v>
      </c>
      <c r="Q85" s="123"/>
      <c r="R85" s="123"/>
      <c r="S85" s="123"/>
      <c r="T85" s="123"/>
      <c r="U85" s="121"/>
      <c r="V85" s="122"/>
      <c r="W85" s="122"/>
      <c r="X85" s="111">
        <f t="shared" si="26"/>
        <v>0</v>
      </c>
      <c r="Y85" s="121"/>
      <c r="Z85" s="122"/>
      <c r="AA85" s="122"/>
      <c r="AB85" s="111">
        <f t="shared" si="27"/>
        <v>0</v>
      </c>
      <c r="AC85" s="121"/>
      <c r="AD85" s="122"/>
      <c r="AE85" s="122"/>
      <c r="AF85" s="111">
        <f t="shared" si="28"/>
        <v>0</v>
      </c>
      <c r="AG85" s="124"/>
      <c r="AH85" s="122"/>
      <c r="AI85" s="122"/>
      <c r="AJ85" s="114">
        <f t="shared" si="29"/>
        <v>0</v>
      </c>
      <c r="AK85" s="124"/>
      <c r="AL85" s="122"/>
      <c r="AM85" s="122"/>
      <c r="AN85" s="114">
        <f t="shared" si="30"/>
        <v>0</v>
      </c>
      <c r="AO85" s="124"/>
      <c r="AP85" s="122"/>
      <c r="AQ85" s="122"/>
      <c r="AR85" s="114">
        <f t="shared" si="31"/>
        <v>0</v>
      </c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6"/>
    </row>
    <row r="86" spans="1:70" s="117" customFormat="1" ht="16.2" hidden="1" thickBot="1" x14ac:dyDescent="0.35">
      <c r="A86" s="119">
        <v>32</v>
      </c>
      <c r="B86" s="107" t="s">
        <v>98</v>
      </c>
      <c r="C86" s="125"/>
      <c r="D86" s="71">
        <f t="shared" si="32"/>
        <v>0</v>
      </c>
      <c r="E86" s="121"/>
      <c r="F86" s="122"/>
      <c r="G86" s="122"/>
      <c r="H86" s="110">
        <f t="shared" si="23"/>
        <v>0</v>
      </c>
      <c r="I86" s="121"/>
      <c r="J86" s="122"/>
      <c r="K86" s="122"/>
      <c r="L86" s="111">
        <f t="shared" si="24"/>
        <v>0</v>
      </c>
      <c r="M86" s="121"/>
      <c r="N86" s="122"/>
      <c r="O86" s="122"/>
      <c r="P86" s="111">
        <f t="shared" si="25"/>
        <v>0</v>
      </c>
      <c r="Q86" s="123"/>
      <c r="R86" s="123"/>
      <c r="S86" s="123"/>
      <c r="T86" s="123"/>
      <c r="U86" s="121"/>
      <c r="V86" s="122"/>
      <c r="W86" s="122"/>
      <c r="X86" s="111">
        <f t="shared" si="26"/>
        <v>0</v>
      </c>
      <c r="Y86" s="121"/>
      <c r="Z86" s="122"/>
      <c r="AA86" s="122"/>
      <c r="AB86" s="111">
        <f t="shared" si="27"/>
        <v>0</v>
      </c>
      <c r="AC86" s="121"/>
      <c r="AD86" s="122"/>
      <c r="AE86" s="122"/>
      <c r="AF86" s="111">
        <f t="shared" si="28"/>
        <v>0</v>
      </c>
      <c r="AG86" s="124"/>
      <c r="AH86" s="122"/>
      <c r="AI86" s="122"/>
      <c r="AJ86" s="114">
        <f t="shared" si="29"/>
        <v>0</v>
      </c>
      <c r="AK86" s="124"/>
      <c r="AL86" s="122"/>
      <c r="AM86" s="122"/>
      <c r="AN86" s="114">
        <f t="shared" si="30"/>
        <v>0</v>
      </c>
      <c r="AO86" s="124"/>
      <c r="AP86" s="122"/>
      <c r="AQ86" s="122"/>
      <c r="AR86" s="114">
        <f t="shared" si="31"/>
        <v>0</v>
      </c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6"/>
    </row>
    <row r="87" spans="1:70" hidden="1" x14ac:dyDescent="0.3"/>
    <row r="88" spans="1:70" s="117" customFormat="1" ht="16.2" hidden="1" thickBot="1" x14ac:dyDescent="0.35">
      <c r="A88" s="119">
        <v>34</v>
      </c>
      <c r="B88" s="107" t="s">
        <v>99</v>
      </c>
      <c r="C88" s="125"/>
      <c r="D88" s="71">
        <f t="shared" ref="D88:D107" si="33">SUM(H88+L88+P88+X88+AB88+AF88+AJ88+T88)</f>
        <v>0</v>
      </c>
      <c r="E88" s="121"/>
      <c r="F88" s="122"/>
      <c r="G88" s="122"/>
      <c r="H88" s="110">
        <f t="shared" ref="H88:H107" si="34">E88*F88+G88</f>
        <v>0</v>
      </c>
      <c r="I88" s="121"/>
      <c r="J88" s="122"/>
      <c r="K88" s="122"/>
      <c r="L88" s="111">
        <f t="shared" ref="L88:L107" si="35">I88*J88+K88</f>
        <v>0</v>
      </c>
      <c r="M88" s="121"/>
      <c r="N88" s="122"/>
      <c r="O88" s="122"/>
      <c r="P88" s="111">
        <f t="shared" ref="P88:P107" si="36">M88*N88+O88</f>
        <v>0</v>
      </c>
      <c r="Q88" s="123"/>
      <c r="R88" s="123"/>
      <c r="S88" s="123"/>
      <c r="T88" s="123"/>
      <c r="U88" s="121"/>
      <c r="V88" s="122"/>
      <c r="W88" s="122"/>
      <c r="X88" s="111">
        <f t="shared" ref="X88:X107" si="37">U88*V88+W88</f>
        <v>0</v>
      </c>
      <c r="Y88" s="121"/>
      <c r="Z88" s="122"/>
      <c r="AA88" s="122"/>
      <c r="AB88" s="111">
        <f t="shared" ref="AB88:AB107" si="38">Y88*Z88+AA88</f>
        <v>0</v>
      </c>
      <c r="AC88" s="121"/>
      <c r="AD88" s="122"/>
      <c r="AE88" s="122"/>
      <c r="AF88" s="111">
        <f t="shared" ref="AF88:AF107" si="39">AC88*AD88+AE88</f>
        <v>0</v>
      </c>
      <c r="AG88" s="124"/>
      <c r="AH88" s="122"/>
      <c r="AI88" s="122"/>
      <c r="AJ88" s="114">
        <f t="shared" ref="AJ88:AJ107" si="40">AG88*AH88+AI88</f>
        <v>0</v>
      </c>
      <c r="AK88" s="124"/>
      <c r="AL88" s="122"/>
      <c r="AM88" s="122"/>
      <c r="AN88" s="114">
        <f t="shared" ref="AN88:AN92" si="41">AK88*AL88+AM88</f>
        <v>0</v>
      </c>
      <c r="AO88" s="124"/>
      <c r="AP88" s="122"/>
      <c r="AQ88" s="122"/>
      <c r="AR88" s="114">
        <f t="shared" ref="AR88:AR92" si="42">AO88*AP88+AQ88</f>
        <v>0</v>
      </c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6"/>
    </row>
    <row r="89" spans="1:70" s="117" customFormat="1" ht="16.2" hidden="1" thickBot="1" x14ac:dyDescent="0.35">
      <c r="A89" s="106">
        <v>35</v>
      </c>
      <c r="B89" s="107" t="s">
        <v>109</v>
      </c>
      <c r="C89" s="120"/>
      <c r="D89" s="71">
        <f t="shared" si="33"/>
        <v>0</v>
      </c>
      <c r="E89" s="121"/>
      <c r="F89" s="122"/>
      <c r="G89" s="122"/>
      <c r="H89" s="110">
        <f t="shared" si="34"/>
        <v>0</v>
      </c>
      <c r="I89" s="121"/>
      <c r="J89" s="122"/>
      <c r="K89" s="122"/>
      <c r="L89" s="110">
        <f t="shared" si="35"/>
        <v>0</v>
      </c>
      <c r="M89" s="121"/>
      <c r="N89" s="122"/>
      <c r="O89" s="122"/>
      <c r="P89" s="111">
        <f t="shared" si="36"/>
        <v>0</v>
      </c>
      <c r="Q89" s="123"/>
      <c r="R89" s="123"/>
      <c r="S89" s="123"/>
      <c r="T89" s="123"/>
      <c r="U89" s="121"/>
      <c r="V89" s="122"/>
      <c r="W89" s="122"/>
      <c r="X89" s="111">
        <f t="shared" si="37"/>
        <v>0</v>
      </c>
      <c r="Y89" s="121"/>
      <c r="Z89" s="122"/>
      <c r="AA89" s="122"/>
      <c r="AB89" s="111">
        <f t="shared" si="38"/>
        <v>0</v>
      </c>
      <c r="AC89" s="121"/>
      <c r="AD89" s="122"/>
      <c r="AE89" s="122"/>
      <c r="AF89" s="111">
        <f t="shared" si="39"/>
        <v>0</v>
      </c>
      <c r="AG89" s="124"/>
      <c r="AH89" s="122"/>
      <c r="AI89" s="122"/>
      <c r="AJ89" s="114">
        <f t="shared" si="40"/>
        <v>0</v>
      </c>
      <c r="AK89" s="124"/>
      <c r="AL89" s="122"/>
      <c r="AM89" s="122"/>
      <c r="AN89" s="114">
        <f t="shared" si="41"/>
        <v>0</v>
      </c>
      <c r="AO89" s="124"/>
      <c r="AP89" s="122"/>
      <c r="AQ89" s="122"/>
      <c r="AR89" s="114">
        <f t="shared" si="42"/>
        <v>0</v>
      </c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6"/>
    </row>
    <row r="90" spans="1:70" s="117" customFormat="1" ht="16.2" hidden="1" thickBot="1" x14ac:dyDescent="0.35">
      <c r="A90" s="119">
        <v>36</v>
      </c>
      <c r="B90" s="107" t="s">
        <v>110</v>
      </c>
      <c r="C90" s="120"/>
      <c r="D90" s="71">
        <f t="shared" si="33"/>
        <v>0</v>
      </c>
      <c r="E90" s="121"/>
      <c r="F90" s="122"/>
      <c r="G90" s="122"/>
      <c r="H90" s="110">
        <f t="shared" si="34"/>
        <v>0</v>
      </c>
      <c r="I90" s="121"/>
      <c r="J90" s="122"/>
      <c r="K90" s="122"/>
      <c r="L90" s="110">
        <f t="shared" si="35"/>
        <v>0</v>
      </c>
      <c r="M90" s="121"/>
      <c r="N90" s="122"/>
      <c r="O90" s="122"/>
      <c r="P90" s="111">
        <f t="shared" si="36"/>
        <v>0</v>
      </c>
      <c r="Q90" s="123"/>
      <c r="R90" s="123"/>
      <c r="S90" s="123"/>
      <c r="T90" s="123"/>
      <c r="U90" s="121"/>
      <c r="V90" s="122"/>
      <c r="W90" s="122"/>
      <c r="X90" s="111">
        <f t="shared" si="37"/>
        <v>0</v>
      </c>
      <c r="Y90" s="121"/>
      <c r="Z90" s="122"/>
      <c r="AA90" s="122"/>
      <c r="AB90" s="111">
        <f t="shared" si="38"/>
        <v>0</v>
      </c>
      <c r="AC90" s="121"/>
      <c r="AD90" s="122"/>
      <c r="AE90" s="122"/>
      <c r="AF90" s="111">
        <f t="shared" si="39"/>
        <v>0</v>
      </c>
      <c r="AG90" s="124"/>
      <c r="AH90" s="122"/>
      <c r="AI90" s="122"/>
      <c r="AJ90" s="114">
        <f t="shared" si="40"/>
        <v>0</v>
      </c>
      <c r="AK90" s="124"/>
      <c r="AL90" s="122"/>
      <c r="AM90" s="122"/>
      <c r="AN90" s="114">
        <f t="shared" si="41"/>
        <v>0</v>
      </c>
      <c r="AO90" s="124"/>
      <c r="AP90" s="122"/>
      <c r="AQ90" s="122"/>
      <c r="AR90" s="114">
        <f t="shared" si="42"/>
        <v>0</v>
      </c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6"/>
    </row>
    <row r="91" spans="1:70" s="117" customFormat="1" ht="16.2" hidden="1" thickBot="1" x14ac:dyDescent="0.35">
      <c r="A91" s="106">
        <v>37</v>
      </c>
      <c r="B91" s="107" t="s">
        <v>96</v>
      </c>
      <c r="C91" s="125"/>
      <c r="D91" s="71">
        <f t="shared" si="33"/>
        <v>0</v>
      </c>
      <c r="E91" s="121"/>
      <c r="F91" s="122"/>
      <c r="G91" s="122"/>
      <c r="H91" s="110">
        <f t="shared" si="34"/>
        <v>0</v>
      </c>
      <c r="I91" s="121"/>
      <c r="J91" s="122"/>
      <c r="K91" s="122"/>
      <c r="L91" s="110">
        <f t="shared" si="35"/>
        <v>0</v>
      </c>
      <c r="M91" s="121"/>
      <c r="N91" s="122"/>
      <c r="O91" s="122"/>
      <c r="P91" s="111">
        <f t="shared" si="36"/>
        <v>0</v>
      </c>
      <c r="Q91" s="123"/>
      <c r="R91" s="123"/>
      <c r="S91" s="123"/>
      <c r="T91" s="123"/>
      <c r="U91" s="121"/>
      <c r="V91" s="122"/>
      <c r="W91" s="122"/>
      <c r="X91" s="111">
        <f t="shared" si="37"/>
        <v>0</v>
      </c>
      <c r="Y91" s="121"/>
      <c r="Z91" s="122"/>
      <c r="AA91" s="122"/>
      <c r="AB91" s="111">
        <f t="shared" si="38"/>
        <v>0</v>
      </c>
      <c r="AC91" s="121"/>
      <c r="AD91" s="122"/>
      <c r="AE91" s="122"/>
      <c r="AF91" s="111">
        <f t="shared" si="39"/>
        <v>0</v>
      </c>
      <c r="AG91" s="124"/>
      <c r="AH91" s="122"/>
      <c r="AI91" s="122"/>
      <c r="AJ91" s="114">
        <f t="shared" si="40"/>
        <v>0</v>
      </c>
      <c r="AK91" s="124"/>
      <c r="AL91" s="122"/>
      <c r="AM91" s="122"/>
      <c r="AN91" s="114">
        <f t="shared" si="41"/>
        <v>0</v>
      </c>
      <c r="AO91" s="124"/>
      <c r="AP91" s="122"/>
      <c r="AQ91" s="122"/>
      <c r="AR91" s="114">
        <f t="shared" si="42"/>
        <v>0</v>
      </c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6"/>
    </row>
    <row r="92" spans="1:70" s="117" customFormat="1" ht="16.2" hidden="1" thickBot="1" x14ac:dyDescent="0.35">
      <c r="A92" s="119">
        <v>38</v>
      </c>
      <c r="B92" s="107" t="s">
        <v>97</v>
      </c>
      <c r="C92" s="125"/>
      <c r="D92" s="71">
        <f t="shared" si="33"/>
        <v>0</v>
      </c>
      <c r="E92" s="121"/>
      <c r="F92" s="122"/>
      <c r="G92" s="122"/>
      <c r="H92" s="110">
        <f t="shared" si="34"/>
        <v>0</v>
      </c>
      <c r="I92" s="121"/>
      <c r="J92" s="122"/>
      <c r="K92" s="122"/>
      <c r="L92" s="110">
        <f t="shared" si="35"/>
        <v>0</v>
      </c>
      <c r="M92" s="121"/>
      <c r="N92" s="122"/>
      <c r="O92" s="122"/>
      <c r="P92" s="111">
        <f t="shared" si="36"/>
        <v>0</v>
      </c>
      <c r="Q92" s="123"/>
      <c r="R92" s="123"/>
      <c r="S92" s="123"/>
      <c r="T92" s="123"/>
      <c r="U92" s="121"/>
      <c r="V92" s="122"/>
      <c r="W92" s="122"/>
      <c r="X92" s="111">
        <f t="shared" si="37"/>
        <v>0</v>
      </c>
      <c r="Y92" s="121"/>
      <c r="Z92" s="122"/>
      <c r="AA92" s="122"/>
      <c r="AB92" s="111">
        <f t="shared" si="38"/>
        <v>0</v>
      </c>
      <c r="AC92" s="121"/>
      <c r="AD92" s="122"/>
      <c r="AE92" s="122"/>
      <c r="AF92" s="111">
        <f t="shared" si="39"/>
        <v>0</v>
      </c>
      <c r="AG92" s="124"/>
      <c r="AH92" s="122"/>
      <c r="AI92" s="122"/>
      <c r="AJ92" s="114">
        <f t="shared" si="40"/>
        <v>0</v>
      </c>
      <c r="AK92" s="124"/>
      <c r="AL92" s="122"/>
      <c r="AM92" s="122"/>
      <c r="AN92" s="114">
        <f t="shared" si="41"/>
        <v>0</v>
      </c>
      <c r="AO92" s="124"/>
      <c r="AP92" s="122"/>
      <c r="AQ92" s="122"/>
      <c r="AR92" s="114">
        <f t="shared" si="42"/>
        <v>0</v>
      </c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6"/>
    </row>
    <row r="93" spans="1:70" hidden="1" x14ac:dyDescent="0.3"/>
    <row r="94" spans="1:70" s="117" customFormat="1" ht="16.2" hidden="1" thickBot="1" x14ac:dyDescent="0.35">
      <c r="A94" s="119">
        <v>40</v>
      </c>
      <c r="B94" s="107"/>
      <c r="C94" s="120"/>
      <c r="D94" s="71">
        <f t="shared" si="33"/>
        <v>0</v>
      </c>
      <c r="E94" s="121"/>
      <c r="F94" s="122"/>
      <c r="G94" s="122"/>
      <c r="H94" s="110">
        <f t="shared" si="34"/>
        <v>0</v>
      </c>
      <c r="I94" s="121"/>
      <c r="J94" s="122"/>
      <c r="K94" s="122"/>
      <c r="L94" s="110">
        <f t="shared" si="35"/>
        <v>0</v>
      </c>
      <c r="M94" s="121"/>
      <c r="N94" s="122"/>
      <c r="O94" s="122"/>
      <c r="P94" s="111">
        <f t="shared" si="36"/>
        <v>0</v>
      </c>
      <c r="Q94" s="123"/>
      <c r="R94" s="123"/>
      <c r="S94" s="123"/>
      <c r="T94" s="123"/>
      <c r="U94" s="121"/>
      <c r="V94" s="122"/>
      <c r="W94" s="122"/>
      <c r="X94" s="111">
        <f t="shared" si="37"/>
        <v>0</v>
      </c>
      <c r="Y94" s="121"/>
      <c r="Z94" s="122"/>
      <c r="AA94" s="122"/>
      <c r="AB94" s="111">
        <f t="shared" si="38"/>
        <v>0</v>
      </c>
      <c r="AC94" s="121"/>
      <c r="AD94" s="122"/>
      <c r="AE94" s="122"/>
      <c r="AF94" s="111">
        <f t="shared" si="39"/>
        <v>0</v>
      </c>
      <c r="AG94" s="124"/>
      <c r="AH94" s="122"/>
      <c r="AI94" s="122"/>
      <c r="AJ94" s="114">
        <f t="shared" si="40"/>
        <v>0</v>
      </c>
      <c r="AK94" s="124"/>
      <c r="AL94" s="122"/>
      <c r="AM94" s="122"/>
      <c r="AN94" s="114">
        <f t="shared" ref="AN94:AN101" si="43">AK94*AL94+AM94</f>
        <v>0</v>
      </c>
      <c r="AO94" s="124"/>
      <c r="AP94" s="122"/>
      <c r="AQ94" s="122"/>
      <c r="AR94" s="114">
        <f t="shared" ref="AR94:AR101" si="44">AO94*AP94+AQ94</f>
        <v>0</v>
      </c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6"/>
    </row>
    <row r="95" spans="1:70" s="117" customFormat="1" ht="16.2" hidden="1" thickBot="1" x14ac:dyDescent="0.35">
      <c r="A95" s="106">
        <v>41</v>
      </c>
      <c r="B95" s="107"/>
      <c r="C95" s="125"/>
      <c r="D95" s="71">
        <f t="shared" si="33"/>
        <v>0</v>
      </c>
      <c r="E95" s="121"/>
      <c r="F95" s="122"/>
      <c r="G95" s="122"/>
      <c r="H95" s="110">
        <f t="shared" si="34"/>
        <v>0</v>
      </c>
      <c r="I95" s="121"/>
      <c r="J95" s="122"/>
      <c r="K95" s="122"/>
      <c r="L95" s="110">
        <f t="shared" si="35"/>
        <v>0</v>
      </c>
      <c r="M95" s="121"/>
      <c r="N95" s="122"/>
      <c r="O95" s="122"/>
      <c r="P95" s="111">
        <f t="shared" si="36"/>
        <v>0</v>
      </c>
      <c r="Q95" s="123"/>
      <c r="R95" s="123"/>
      <c r="S95" s="123"/>
      <c r="T95" s="123"/>
      <c r="U95" s="121"/>
      <c r="V95" s="122"/>
      <c r="W95" s="122"/>
      <c r="X95" s="111">
        <f t="shared" si="37"/>
        <v>0</v>
      </c>
      <c r="Y95" s="121"/>
      <c r="Z95" s="122"/>
      <c r="AA95" s="122"/>
      <c r="AB95" s="111">
        <f t="shared" si="38"/>
        <v>0</v>
      </c>
      <c r="AC95" s="121"/>
      <c r="AD95" s="122"/>
      <c r="AE95" s="122"/>
      <c r="AF95" s="111">
        <f t="shared" si="39"/>
        <v>0</v>
      </c>
      <c r="AG95" s="124"/>
      <c r="AH95" s="122"/>
      <c r="AI95" s="122"/>
      <c r="AJ95" s="114">
        <f t="shared" si="40"/>
        <v>0</v>
      </c>
      <c r="AK95" s="124"/>
      <c r="AL95" s="122"/>
      <c r="AM95" s="122"/>
      <c r="AN95" s="114">
        <f t="shared" si="43"/>
        <v>0</v>
      </c>
      <c r="AO95" s="124"/>
      <c r="AP95" s="122"/>
      <c r="AQ95" s="122"/>
      <c r="AR95" s="114">
        <f t="shared" si="44"/>
        <v>0</v>
      </c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6"/>
    </row>
    <row r="96" spans="1:70" s="117" customFormat="1" ht="16.2" hidden="1" thickBot="1" x14ac:dyDescent="0.35">
      <c r="A96" s="119">
        <v>42</v>
      </c>
      <c r="B96" s="107" t="s">
        <v>118</v>
      </c>
      <c r="C96" s="120"/>
      <c r="D96" s="71">
        <f t="shared" si="33"/>
        <v>0</v>
      </c>
      <c r="E96" s="121"/>
      <c r="F96" s="122"/>
      <c r="G96" s="122"/>
      <c r="H96" s="110">
        <f t="shared" si="34"/>
        <v>0</v>
      </c>
      <c r="I96" s="121"/>
      <c r="J96" s="122"/>
      <c r="K96" s="122"/>
      <c r="L96" s="110">
        <f t="shared" si="35"/>
        <v>0</v>
      </c>
      <c r="M96" s="121"/>
      <c r="N96" s="122"/>
      <c r="O96" s="122"/>
      <c r="P96" s="111">
        <f t="shared" si="36"/>
        <v>0</v>
      </c>
      <c r="Q96" s="123"/>
      <c r="R96" s="123"/>
      <c r="S96" s="123"/>
      <c r="T96" s="123"/>
      <c r="U96" s="121"/>
      <c r="V96" s="122"/>
      <c r="W96" s="122"/>
      <c r="X96" s="111">
        <f t="shared" si="37"/>
        <v>0</v>
      </c>
      <c r="Y96" s="121"/>
      <c r="Z96" s="122"/>
      <c r="AA96" s="122"/>
      <c r="AB96" s="111">
        <f t="shared" si="38"/>
        <v>0</v>
      </c>
      <c r="AC96" s="121"/>
      <c r="AD96" s="122"/>
      <c r="AE96" s="122"/>
      <c r="AF96" s="111">
        <f t="shared" si="39"/>
        <v>0</v>
      </c>
      <c r="AG96" s="124"/>
      <c r="AH96" s="122"/>
      <c r="AI96" s="122"/>
      <c r="AJ96" s="114">
        <f t="shared" si="40"/>
        <v>0</v>
      </c>
      <c r="AK96" s="124"/>
      <c r="AL96" s="122"/>
      <c r="AM96" s="122"/>
      <c r="AN96" s="114">
        <f t="shared" si="43"/>
        <v>0</v>
      </c>
      <c r="AO96" s="124"/>
      <c r="AP96" s="122"/>
      <c r="AQ96" s="122"/>
      <c r="AR96" s="114">
        <f t="shared" si="44"/>
        <v>0</v>
      </c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6"/>
    </row>
    <row r="97" spans="1:70" s="117" customFormat="1" ht="16.2" hidden="1" thickBot="1" x14ac:dyDescent="0.35">
      <c r="A97" s="106">
        <v>43</v>
      </c>
      <c r="B97" s="107" t="s">
        <v>100</v>
      </c>
      <c r="C97" s="125"/>
      <c r="D97" s="71">
        <f t="shared" si="33"/>
        <v>0</v>
      </c>
      <c r="E97" s="121"/>
      <c r="F97" s="122"/>
      <c r="G97" s="122"/>
      <c r="H97" s="110">
        <f t="shared" si="34"/>
        <v>0</v>
      </c>
      <c r="I97" s="121"/>
      <c r="J97" s="122"/>
      <c r="K97" s="122"/>
      <c r="L97" s="110">
        <f t="shared" si="35"/>
        <v>0</v>
      </c>
      <c r="M97" s="121"/>
      <c r="N97" s="122"/>
      <c r="O97" s="122"/>
      <c r="P97" s="111">
        <f t="shared" si="36"/>
        <v>0</v>
      </c>
      <c r="Q97" s="123"/>
      <c r="R97" s="123"/>
      <c r="S97" s="123"/>
      <c r="T97" s="123"/>
      <c r="U97" s="121"/>
      <c r="V97" s="122"/>
      <c r="W97" s="122"/>
      <c r="X97" s="111">
        <f t="shared" si="37"/>
        <v>0</v>
      </c>
      <c r="Y97" s="121"/>
      <c r="Z97" s="122"/>
      <c r="AA97" s="122"/>
      <c r="AB97" s="111">
        <f t="shared" si="38"/>
        <v>0</v>
      </c>
      <c r="AC97" s="121"/>
      <c r="AD97" s="122"/>
      <c r="AE97" s="122"/>
      <c r="AF97" s="111">
        <f t="shared" si="39"/>
        <v>0</v>
      </c>
      <c r="AG97" s="124"/>
      <c r="AH97" s="122"/>
      <c r="AI97" s="122"/>
      <c r="AJ97" s="114">
        <f t="shared" si="40"/>
        <v>0</v>
      </c>
      <c r="AK97" s="124"/>
      <c r="AL97" s="122"/>
      <c r="AM97" s="122"/>
      <c r="AN97" s="114">
        <f t="shared" si="43"/>
        <v>0</v>
      </c>
      <c r="AO97" s="124"/>
      <c r="AP97" s="122"/>
      <c r="AQ97" s="122"/>
      <c r="AR97" s="114">
        <f t="shared" si="44"/>
        <v>0</v>
      </c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6"/>
    </row>
    <row r="98" spans="1:70" s="117" customFormat="1" ht="16.2" hidden="1" thickBot="1" x14ac:dyDescent="0.35">
      <c r="A98" s="119">
        <v>44</v>
      </c>
      <c r="B98" s="107" t="s">
        <v>74</v>
      </c>
      <c r="C98" s="120"/>
      <c r="D98" s="71">
        <f t="shared" si="33"/>
        <v>0</v>
      </c>
      <c r="E98" s="121"/>
      <c r="F98" s="122"/>
      <c r="G98" s="122"/>
      <c r="H98" s="110">
        <f t="shared" si="34"/>
        <v>0</v>
      </c>
      <c r="I98" s="121"/>
      <c r="J98" s="122"/>
      <c r="K98" s="122"/>
      <c r="L98" s="110">
        <f t="shared" si="35"/>
        <v>0</v>
      </c>
      <c r="M98" s="121"/>
      <c r="N98" s="122"/>
      <c r="O98" s="122"/>
      <c r="P98" s="111">
        <f t="shared" si="36"/>
        <v>0</v>
      </c>
      <c r="Q98" s="123"/>
      <c r="R98" s="123"/>
      <c r="S98" s="123"/>
      <c r="T98" s="123"/>
      <c r="U98" s="121"/>
      <c r="V98" s="122"/>
      <c r="W98" s="122"/>
      <c r="X98" s="111">
        <f t="shared" si="37"/>
        <v>0</v>
      </c>
      <c r="Y98" s="121"/>
      <c r="Z98" s="122"/>
      <c r="AA98" s="122"/>
      <c r="AB98" s="111">
        <f t="shared" si="38"/>
        <v>0</v>
      </c>
      <c r="AC98" s="121"/>
      <c r="AD98" s="122"/>
      <c r="AE98" s="122"/>
      <c r="AF98" s="111">
        <f t="shared" si="39"/>
        <v>0</v>
      </c>
      <c r="AG98" s="124"/>
      <c r="AH98" s="122"/>
      <c r="AI98" s="122"/>
      <c r="AJ98" s="114">
        <f t="shared" si="40"/>
        <v>0</v>
      </c>
      <c r="AK98" s="124"/>
      <c r="AL98" s="122"/>
      <c r="AM98" s="122"/>
      <c r="AN98" s="114">
        <f t="shared" si="43"/>
        <v>0</v>
      </c>
      <c r="AO98" s="124"/>
      <c r="AP98" s="122"/>
      <c r="AQ98" s="122"/>
      <c r="AR98" s="114">
        <f t="shared" si="44"/>
        <v>0</v>
      </c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6"/>
    </row>
    <row r="99" spans="1:70" s="117" customFormat="1" ht="16.2" hidden="1" thickBot="1" x14ac:dyDescent="0.35">
      <c r="A99" s="106">
        <v>45</v>
      </c>
      <c r="B99" s="107" t="s">
        <v>119</v>
      </c>
      <c r="C99" s="120"/>
      <c r="D99" s="71">
        <f t="shared" si="33"/>
        <v>0</v>
      </c>
      <c r="E99" s="121"/>
      <c r="F99" s="122"/>
      <c r="G99" s="122"/>
      <c r="H99" s="110">
        <f t="shared" si="34"/>
        <v>0</v>
      </c>
      <c r="I99" s="121"/>
      <c r="J99" s="122"/>
      <c r="K99" s="122"/>
      <c r="L99" s="110">
        <f t="shared" si="35"/>
        <v>0</v>
      </c>
      <c r="M99" s="121"/>
      <c r="N99" s="122"/>
      <c r="O99" s="122"/>
      <c r="P99" s="111">
        <f t="shared" si="36"/>
        <v>0</v>
      </c>
      <c r="Q99" s="123"/>
      <c r="R99" s="123"/>
      <c r="S99" s="123"/>
      <c r="T99" s="123"/>
      <c r="U99" s="121"/>
      <c r="V99" s="122"/>
      <c r="W99" s="122"/>
      <c r="X99" s="111">
        <f t="shared" si="37"/>
        <v>0</v>
      </c>
      <c r="Y99" s="121"/>
      <c r="Z99" s="122"/>
      <c r="AA99" s="122"/>
      <c r="AB99" s="111">
        <f t="shared" si="38"/>
        <v>0</v>
      </c>
      <c r="AC99" s="121"/>
      <c r="AD99" s="122"/>
      <c r="AE99" s="122"/>
      <c r="AF99" s="111">
        <f t="shared" si="39"/>
        <v>0</v>
      </c>
      <c r="AG99" s="124"/>
      <c r="AH99" s="122"/>
      <c r="AI99" s="122"/>
      <c r="AJ99" s="114">
        <f t="shared" si="40"/>
        <v>0</v>
      </c>
      <c r="AK99" s="124"/>
      <c r="AL99" s="122"/>
      <c r="AM99" s="122"/>
      <c r="AN99" s="114">
        <f t="shared" si="43"/>
        <v>0</v>
      </c>
      <c r="AO99" s="124"/>
      <c r="AP99" s="122"/>
      <c r="AQ99" s="122"/>
      <c r="AR99" s="114">
        <f t="shared" si="44"/>
        <v>0</v>
      </c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6"/>
    </row>
    <row r="100" spans="1:70" s="117" customFormat="1" ht="16.2" hidden="1" thickBot="1" x14ac:dyDescent="0.35">
      <c r="A100" s="119">
        <v>46</v>
      </c>
      <c r="B100" s="107" t="s">
        <v>75</v>
      </c>
      <c r="C100" s="120"/>
      <c r="D100" s="71">
        <f t="shared" si="33"/>
        <v>0</v>
      </c>
      <c r="E100" s="121"/>
      <c r="F100" s="122"/>
      <c r="G100" s="122"/>
      <c r="H100" s="110">
        <f t="shared" si="34"/>
        <v>0</v>
      </c>
      <c r="I100" s="121"/>
      <c r="J100" s="122"/>
      <c r="K100" s="122"/>
      <c r="L100" s="110">
        <f t="shared" si="35"/>
        <v>0</v>
      </c>
      <c r="M100" s="121"/>
      <c r="N100" s="122"/>
      <c r="O100" s="122"/>
      <c r="P100" s="111">
        <f t="shared" si="36"/>
        <v>0</v>
      </c>
      <c r="Q100" s="123"/>
      <c r="R100" s="123"/>
      <c r="S100" s="123"/>
      <c r="T100" s="123"/>
      <c r="U100" s="121"/>
      <c r="V100" s="122"/>
      <c r="W100" s="122"/>
      <c r="X100" s="111">
        <f t="shared" si="37"/>
        <v>0</v>
      </c>
      <c r="Y100" s="121"/>
      <c r="Z100" s="122"/>
      <c r="AA100" s="122"/>
      <c r="AB100" s="111">
        <f t="shared" si="38"/>
        <v>0</v>
      </c>
      <c r="AC100" s="121"/>
      <c r="AD100" s="122"/>
      <c r="AE100" s="122"/>
      <c r="AF100" s="111">
        <f t="shared" si="39"/>
        <v>0</v>
      </c>
      <c r="AG100" s="124"/>
      <c r="AH100" s="122"/>
      <c r="AI100" s="122"/>
      <c r="AJ100" s="114">
        <f t="shared" si="40"/>
        <v>0</v>
      </c>
      <c r="AK100" s="124"/>
      <c r="AL100" s="122"/>
      <c r="AM100" s="122"/>
      <c r="AN100" s="114">
        <f t="shared" si="43"/>
        <v>0</v>
      </c>
      <c r="AO100" s="124"/>
      <c r="AP100" s="122"/>
      <c r="AQ100" s="122"/>
      <c r="AR100" s="114">
        <f t="shared" si="44"/>
        <v>0</v>
      </c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6"/>
    </row>
    <row r="101" spans="1:70" s="117" customFormat="1" ht="16.2" hidden="1" thickBot="1" x14ac:dyDescent="0.35">
      <c r="A101" s="106">
        <v>47</v>
      </c>
      <c r="B101" s="107" t="s">
        <v>120</v>
      </c>
      <c r="C101" s="120"/>
      <c r="D101" s="71">
        <f t="shared" si="33"/>
        <v>0</v>
      </c>
      <c r="E101" s="121"/>
      <c r="F101" s="122"/>
      <c r="G101" s="122"/>
      <c r="H101" s="110">
        <f t="shared" si="34"/>
        <v>0</v>
      </c>
      <c r="I101" s="121"/>
      <c r="J101" s="122"/>
      <c r="K101" s="122"/>
      <c r="L101" s="110">
        <f t="shared" si="35"/>
        <v>0</v>
      </c>
      <c r="M101" s="121"/>
      <c r="N101" s="122"/>
      <c r="O101" s="122"/>
      <c r="P101" s="111">
        <f t="shared" si="36"/>
        <v>0</v>
      </c>
      <c r="Q101" s="123"/>
      <c r="R101" s="123"/>
      <c r="S101" s="123"/>
      <c r="T101" s="123"/>
      <c r="U101" s="121"/>
      <c r="V101" s="122"/>
      <c r="W101" s="122"/>
      <c r="X101" s="111">
        <f t="shared" si="37"/>
        <v>0</v>
      </c>
      <c r="Y101" s="121"/>
      <c r="Z101" s="122"/>
      <c r="AA101" s="122"/>
      <c r="AB101" s="111">
        <f t="shared" si="38"/>
        <v>0</v>
      </c>
      <c r="AC101" s="121"/>
      <c r="AD101" s="122"/>
      <c r="AE101" s="122"/>
      <c r="AF101" s="111">
        <f t="shared" si="39"/>
        <v>0</v>
      </c>
      <c r="AG101" s="124"/>
      <c r="AH101" s="122"/>
      <c r="AI101" s="122"/>
      <c r="AJ101" s="114">
        <f t="shared" si="40"/>
        <v>0</v>
      </c>
      <c r="AK101" s="124"/>
      <c r="AL101" s="122"/>
      <c r="AM101" s="122"/>
      <c r="AN101" s="114">
        <f t="shared" si="43"/>
        <v>0</v>
      </c>
      <c r="AO101" s="124"/>
      <c r="AP101" s="122"/>
      <c r="AQ101" s="122"/>
      <c r="AR101" s="114">
        <f t="shared" si="44"/>
        <v>0</v>
      </c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6"/>
    </row>
    <row r="102" spans="1:70" hidden="1" x14ac:dyDescent="0.3"/>
    <row r="103" spans="1:70" s="117" customFormat="1" ht="16.2" hidden="1" thickBot="1" x14ac:dyDescent="0.35">
      <c r="A103" s="106">
        <v>49</v>
      </c>
      <c r="B103" s="107" t="s">
        <v>45</v>
      </c>
      <c r="C103" s="125"/>
      <c r="D103" s="71">
        <f t="shared" si="33"/>
        <v>0</v>
      </c>
      <c r="E103" s="121"/>
      <c r="F103" s="122"/>
      <c r="G103" s="122"/>
      <c r="H103" s="110">
        <f t="shared" si="34"/>
        <v>0</v>
      </c>
      <c r="I103" s="121">
        <v>1</v>
      </c>
      <c r="J103" s="122">
        <v>0</v>
      </c>
      <c r="K103" s="122">
        <v>0</v>
      </c>
      <c r="L103" s="110">
        <f t="shared" si="35"/>
        <v>0</v>
      </c>
      <c r="M103" s="121"/>
      <c r="N103" s="122"/>
      <c r="O103" s="122"/>
      <c r="P103" s="111">
        <f t="shared" si="36"/>
        <v>0</v>
      </c>
      <c r="Q103" s="123"/>
      <c r="R103" s="123"/>
      <c r="S103" s="123"/>
      <c r="T103" s="123"/>
      <c r="U103" s="121"/>
      <c r="V103" s="122"/>
      <c r="W103" s="122"/>
      <c r="X103" s="111">
        <f t="shared" si="37"/>
        <v>0</v>
      </c>
      <c r="Y103" s="121"/>
      <c r="Z103" s="122"/>
      <c r="AA103" s="122"/>
      <c r="AB103" s="111">
        <f t="shared" si="38"/>
        <v>0</v>
      </c>
      <c r="AC103" s="121"/>
      <c r="AD103" s="122"/>
      <c r="AE103" s="122"/>
      <c r="AF103" s="111">
        <f t="shared" si="39"/>
        <v>0</v>
      </c>
      <c r="AG103" s="124"/>
      <c r="AH103" s="122"/>
      <c r="AI103" s="122"/>
      <c r="AJ103" s="114">
        <f t="shared" si="40"/>
        <v>0</v>
      </c>
      <c r="AK103" s="124"/>
      <c r="AL103" s="122"/>
      <c r="AM103" s="122"/>
      <c r="AN103" s="114">
        <f t="shared" ref="AN103:AN107" si="45">AK103*AL103+AM103</f>
        <v>0</v>
      </c>
      <c r="AO103" s="124"/>
      <c r="AP103" s="122"/>
      <c r="AQ103" s="122"/>
      <c r="AR103" s="114">
        <f t="shared" ref="AR103:AR107" si="46">AO103*AP103+AQ103</f>
        <v>0</v>
      </c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6"/>
    </row>
    <row r="104" spans="1:70" s="117" customFormat="1" ht="16.2" hidden="1" thickBot="1" x14ac:dyDescent="0.35">
      <c r="A104" s="119">
        <v>50</v>
      </c>
      <c r="B104" s="107" t="s">
        <v>94</v>
      </c>
      <c r="C104" s="125"/>
      <c r="D104" s="71">
        <f t="shared" si="33"/>
        <v>0</v>
      </c>
      <c r="E104" s="121"/>
      <c r="F104" s="122"/>
      <c r="G104" s="122"/>
      <c r="H104" s="110">
        <f t="shared" si="34"/>
        <v>0</v>
      </c>
      <c r="I104" s="121"/>
      <c r="J104" s="122"/>
      <c r="K104" s="122"/>
      <c r="L104" s="110">
        <f t="shared" si="35"/>
        <v>0</v>
      </c>
      <c r="M104" s="121">
        <v>0</v>
      </c>
      <c r="N104" s="122">
        <v>0</v>
      </c>
      <c r="O104" s="122">
        <v>0</v>
      </c>
      <c r="P104" s="111">
        <f t="shared" si="36"/>
        <v>0</v>
      </c>
      <c r="Q104" s="123"/>
      <c r="R104" s="123"/>
      <c r="S104" s="123"/>
      <c r="T104" s="123"/>
      <c r="U104" s="121"/>
      <c r="V104" s="122"/>
      <c r="W104" s="122"/>
      <c r="X104" s="111">
        <f t="shared" si="37"/>
        <v>0</v>
      </c>
      <c r="Y104" s="121"/>
      <c r="Z104" s="122"/>
      <c r="AA104" s="122"/>
      <c r="AB104" s="111">
        <f t="shared" si="38"/>
        <v>0</v>
      </c>
      <c r="AC104" s="121"/>
      <c r="AD104" s="122"/>
      <c r="AE104" s="122"/>
      <c r="AF104" s="111">
        <f t="shared" si="39"/>
        <v>0</v>
      </c>
      <c r="AG104" s="124"/>
      <c r="AH104" s="122"/>
      <c r="AI104" s="122"/>
      <c r="AJ104" s="114">
        <f t="shared" si="40"/>
        <v>0</v>
      </c>
      <c r="AK104" s="124"/>
      <c r="AL104" s="122"/>
      <c r="AM104" s="122"/>
      <c r="AN104" s="114">
        <f t="shared" si="45"/>
        <v>0</v>
      </c>
      <c r="AO104" s="124"/>
      <c r="AP104" s="122"/>
      <c r="AQ104" s="122"/>
      <c r="AR104" s="114">
        <f t="shared" si="46"/>
        <v>0</v>
      </c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6"/>
    </row>
    <row r="105" spans="1:70" s="117" customFormat="1" ht="16.2" hidden="1" thickBot="1" x14ac:dyDescent="0.35">
      <c r="A105" s="106">
        <v>51</v>
      </c>
      <c r="B105" s="107" t="s">
        <v>107</v>
      </c>
      <c r="C105" s="120"/>
      <c r="D105" s="71">
        <f t="shared" si="33"/>
        <v>0</v>
      </c>
      <c r="E105" s="121"/>
      <c r="F105" s="122"/>
      <c r="G105" s="122"/>
      <c r="H105" s="110">
        <f t="shared" si="34"/>
        <v>0</v>
      </c>
      <c r="I105" s="121"/>
      <c r="J105" s="122"/>
      <c r="K105" s="122"/>
      <c r="L105" s="110">
        <f t="shared" si="35"/>
        <v>0</v>
      </c>
      <c r="M105" s="121"/>
      <c r="N105" s="122"/>
      <c r="O105" s="122"/>
      <c r="P105" s="111">
        <f t="shared" si="36"/>
        <v>0</v>
      </c>
      <c r="Q105" s="123"/>
      <c r="R105" s="123"/>
      <c r="S105" s="123"/>
      <c r="T105" s="123"/>
      <c r="U105" s="121"/>
      <c r="V105" s="122">
        <v>0</v>
      </c>
      <c r="W105" s="122">
        <v>0</v>
      </c>
      <c r="X105" s="111">
        <f t="shared" si="37"/>
        <v>0</v>
      </c>
      <c r="Y105" s="121"/>
      <c r="Z105" s="122"/>
      <c r="AA105" s="122"/>
      <c r="AB105" s="111">
        <f t="shared" si="38"/>
        <v>0</v>
      </c>
      <c r="AC105" s="121"/>
      <c r="AD105" s="122"/>
      <c r="AE105" s="122"/>
      <c r="AF105" s="111">
        <f t="shared" si="39"/>
        <v>0</v>
      </c>
      <c r="AG105" s="124"/>
      <c r="AH105" s="122"/>
      <c r="AI105" s="122"/>
      <c r="AJ105" s="114">
        <f t="shared" si="40"/>
        <v>0</v>
      </c>
      <c r="AK105" s="124"/>
      <c r="AL105" s="122"/>
      <c r="AM105" s="122"/>
      <c r="AN105" s="114">
        <f t="shared" si="45"/>
        <v>0</v>
      </c>
      <c r="AO105" s="124"/>
      <c r="AP105" s="122"/>
      <c r="AQ105" s="122"/>
      <c r="AR105" s="114">
        <f t="shared" si="46"/>
        <v>0</v>
      </c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6"/>
    </row>
    <row r="106" spans="1:70" s="117" customFormat="1" ht="16.2" hidden="1" thickBot="1" x14ac:dyDescent="0.35">
      <c r="A106" s="119">
        <v>52</v>
      </c>
      <c r="B106" s="107" t="s">
        <v>111</v>
      </c>
      <c r="C106" s="120"/>
      <c r="D106" s="71">
        <f t="shared" si="33"/>
        <v>0</v>
      </c>
      <c r="E106" s="121"/>
      <c r="F106" s="122"/>
      <c r="G106" s="122"/>
      <c r="H106" s="110">
        <f t="shared" si="34"/>
        <v>0</v>
      </c>
      <c r="I106" s="121"/>
      <c r="J106" s="122"/>
      <c r="K106" s="122"/>
      <c r="L106" s="110">
        <f t="shared" si="35"/>
        <v>0</v>
      </c>
      <c r="M106" s="121"/>
      <c r="N106" s="122"/>
      <c r="O106" s="122"/>
      <c r="P106" s="111">
        <f t="shared" si="36"/>
        <v>0</v>
      </c>
      <c r="Q106" s="123"/>
      <c r="R106" s="123"/>
      <c r="S106" s="123"/>
      <c r="T106" s="123"/>
      <c r="U106" s="121"/>
      <c r="V106" s="122"/>
      <c r="W106" s="122"/>
      <c r="X106" s="111">
        <f t="shared" si="37"/>
        <v>0</v>
      </c>
      <c r="Y106" s="121"/>
      <c r="Z106" s="122">
        <v>0</v>
      </c>
      <c r="AA106" s="122">
        <v>0</v>
      </c>
      <c r="AB106" s="111">
        <f t="shared" si="38"/>
        <v>0</v>
      </c>
      <c r="AC106" s="121"/>
      <c r="AD106" s="122"/>
      <c r="AE106" s="122"/>
      <c r="AF106" s="111">
        <f t="shared" si="39"/>
        <v>0</v>
      </c>
      <c r="AG106" s="124"/>
      <c r="AH106" s="122"/>
      <c r="AI106" s="122"/>
      <c r="AJ106" s="114">
        <f t="shared" si="40"/>
        <v>0</v>
      </c>
      <c r="AK106" s="124"/>
      <c r="AL106" s="122"/>
      <c r="AM106" s="122"/>
      <c r="AN106" s="114">
        <f t="shared" si="45"/>
        <v>0</v>
      </c>
      <c r="AO106" s="124"/>
      <c r="AP106" s="122"/>
      <c r="AQ106" s="122"/>
      <c r="AR106" s="114">
        <f t="shared" si="46"/>
        <v>0</v>
      </c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6"/>
    </row>
    <row r="107" spans="1:70" s="117" customFormat="1" ht="16.2" hidden="1" thickBot="1" x14ac:dyDescent="0.35">
      <c r="A107" s="106">
        <v>53</v>
      </c>
      <c r="B107" s="126" t="s">
        <v>132</v>
      </c>
      <c r="C107" s="127"/>
      <c r="D107" s="71">
        <f t="shared" si="33"/>
        <v>0</v>
      </c>
      <c r="E107" s="128"/>
      <c r="F107" s="129"/>
      <c r="G107" s="129"/>
      <c r="H107" s="130">
        <f t="shared" si="34"/>
        <v>0</v>
      </c>
      <c r="I107" s="128"/>
      <c r="J107" s="129"/>
      <c r="K107" s="129"/>
      <c r="L107" s="130">
        <f t="shared" si="35"/>
        <v>0</v>
      </c>
      <c r="M107" s="128"/>
      <c r="N107" s="129"/>
      <c r="O107" s="129"/>
      <c r="P107" s="131">
        <f t="shared" si="36"/>
        <v>0</v>
      </c>
      <c r="Q107" s="132"/>
      <c r="R107" s="132"/>
      <c r="S107" s="132"/>
      <c r="T107" s="132"/>
      <c r="U107" s="128"/>
      <c r="V107" s="129"/>
      <c r="W107" s="129"/>
      <c r="X107" s="131">
        <f t="shared" si="37"/>
        <v>0</v>
      </c>
      <c r="Y107" s="128"/>
      <c r="Z107" s="129"/>
      <c r="AA107" s="129"/>
      <c r="AB107" s="131">
        <f t="shared" si="38"/>
        <v>0</v>
      </c>
      <c r="AC107" s="128"/>
      <c r="AD107" s="129"/>
      <c r="AE107" s="129"/>
      <c r="AF107" s="131">
        <f t="shared" si="39"/>
        <v>0</v>
      </c>
      <c r="AG107" s="133"/>
      <c r="AH107" s="129">
        <v>0</v>
      </c>
      <c r="AI107" s="129">
        <v>0</v>
      </c>
      <c r="AJ107" s="134">
        <f t="shared" si="40"/>
        <v>0</v>
      </c>
      <c r="AK107" s="133"/>
      <c r="AL107" s="129">
        <v>0</v>
      </c>
      <c r="AM107" s="129">
        <v>0</v>
      </c>
      <c r="AN107" s="134">
        <f t="shared" si="45"/>
        <v>0</v>
      </c>
      <c r="AO107" s="133"/>
      <c r="AP107" s="129">
        <v>0</v>
      </c>
      <c r="AQ107" s="129">
        <v>0</v>
      </c>
      <c r="AR107" s="134">
        <f t="shared" si="46"/>
        <v>0</v>
      </c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6"/>
    </row>
    <row r="108" spans="1:70" s="11" customFormat="1" x14ac:dyDescent="0.3">
      <c r="D108" s="12"/>
      <c r="H108" s="12"/>
      <c r="X108" s="12"/>
      <c r="AB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</row>
    <row r="109" spans="1:70" s="11" customFormat="1" ht="15.75" customHeight="1" x14ac:dyDescent="0.3">
      <c r="A109" s="40"/>
      <c r="B109" s="284"/>
      <c r="C109" s="284"/>
      <c r="D109" s="284"/>
      <c r="E109" s="284"/>
      <c r="F109" s="284"/>
      <c r="G109" s="284"/>
      <c r="H109" s="284"/>
      <c r="I109" s="284"/>
      <c r="J109" s="284"/>
      <c r="K109" s="284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</row>
    <row r="110" spans="1:70" s="11" customFormat="1" ht="15.75" hidden="1" customHeight="1" x14ac:dyDescent="0.3">
      <c r="A110" s="40"/>
      <c r="B110" s="284"/>
      <c r="C110" s="284"/>
      <c r="D110" s="284"/>
      <c r="E110" s="284"/>
      <c r="F110" s="284"/>
      <c r="G110" s="284"/>
      <c r="H110" s="284"/>
      <c r="I110" s="284"/>
      <c r="J110" s="284"/>
      <c r="K110" s="284"/>
      <c r="L110" s="284"/>
      <c r="M110" s="284"/>
      <c r="N110" s="284"/>
      <c r="O110" s="284"/>
      <c r="P110" s="284"/>
      <c r="Q110" s="284"/>
      <c r="R110" s="284"/>
      <c r="S110" s="284"/>
      <c r="T110" s="284"/>
      <c r="U110" s="284"/>
      <c r="V110" s="284"/>
      <c r="W110" s="284"/>
      <c r="X110" s="284"/>
      <c r="Y110" s="284"/>
      <c r="Z110" s="284"/>
      <c r="AA110" s="284"/>
      <c r="AB110" s="284"/>
      <c r="AC110" s="284"/>
      <c r="AD110" s="284"/>
      <c r="AE110" s="284"/>
      <c r="AF110" s="284"/>
      <c r="AG110" s="284"/>
      <c r="AH110" s="284"/>
      <c r="AI110" s="284"/>
      <c r="AJ110" s="46"/>
      <c r="AN110" s="46"/>
      <c r="AR110" s="46"/>
    </row>
    <row r="111" spans="1:70" s="11" customFormat="1" ht="15.75" hidden="1" customHeight="1" x14ac:dyDescent="0.3">
      <c r="A111" s="40"/>
      <c r="B111" s="47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</row>
    <row r="112" spans="1:70" s="11" customFormat="1" ht="15.75" hidden="1" customHeight="1" x14ac:dyDescent="0.3">
      <c r="A112" s="40"/>
      <c r="B112" s="284"/>
      <c r="C112" s="284"/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4"/>
      <c r="X112" s="284"/>
      <c r="Y112" s="284"/>
      <c r="Z112" s="284"/>
      <c r="AA112" s="284"/>
      <c r="AB112" s="284"/>
      <c r="AC112" s="284"/>
      <c r="AD112" s="284"/>
      <c r="AE112" s="284"/>
      <c r="AF112" s="284"/>
      <c r="AG112" s="284"/>
      <c r="AH112" s="284"/>
      <c r="AI112" s="284"/>
      <c r="AJ112" s="45"/>
      <c r="AN112" s="45"/>
      <c r="AR112" s="45"/>
    </row>
    <row r="113" spans="1:44" s="11" customFormat="1" ht="15.75" hidden="1" customHeight="1" x14ac:dyDescent="0.3">
      <c r="A113" s="40"/>
      <c r="B113" s="284"/>
      <c r="C113" s="284"/>
      <c r="D113" s="284"/>
      <c r="E113" s="284"/>
      <c r="F113" s="284"/>
      <c r="G113" s="284"/>
      <c r="H113" s="284"/>
      <c r="I113" s="284"/>
      <c r="J113" s="284"/>
      <c r="K113" s="284"/>
      <c r="L113" s="284"/>
      <c r="M113" s="284"/>
      <c r="N113" s="284"/>
      <c r="O113" s="284"/>
      <c r="P113" s="284"/>
      <c r="Q113" s="284"/>
      <c r="R113" s="284"/>
      <c r="S113" s="284"/>
      <c r="T113" s="284"/>
      <c r="U113" s="284"/>
      <c r="V113" s="284"/>
      <c r="W113" s="284"/>
      <c r="X113" s="284"/>
      <c r="Y113" s="284"/>
      <c r="Z113" s="284"/>
      <c r="AA113" s="284"/>
      <c r="AB113" s="284"/>
      <c r="AC113" s="284"/>
      <c r="AD113" s="284"/>
      <c r="AE113" s="284"/>
      <c r="AF113" s="284"/>
      <c r="AG113" s="284"/>
      <c r="AH113" s="284"/>
      <c r="AI113" s="45"/>
      <c r="AJ113" s="45"/>
      <c r="AM113" s="45"/>
      <c r="AN113" s="45"/>
      <c r="AQ113" s="45"/>
      <c r="AR113" s="45"/>
    </row>
    <row r="114" spans="1:44" s="11" customFormat="1" ht="15.9" hidden="1" customHeight="1" x14ac:dyDescent="0.3">
      <c r="A114" s="40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</row>
    <row r="115" spans="1:44" s="11" customFormat="1" ht="15.75" hidden="1" customHeight="1" x14ac:dyDescent="0.3">
      <c r="A115" s="40"/>
      <c r="B115" s="282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  <c r="AD115" s="282"/>
      <c r="AE115" s="282"/>
      <c r="AF115" s="282"/>
      <c r="AG115" s="282"/>
      <c r="AH115" s="282"/>
      <c r="AI115" s="282"/>
      <c r="AJ115" s="282"/>
    </row>
    <row r="116" spans="1:44" s="11" customFormat="1" ht="15.75" hidden="1" customHeight="1" x14ac:dyDescent="0.3">
      <c r="A116" s="40"/>
      <c r="B116" s="284"/>
      <c r="C116" s="284"/>
      <c r="D116" s="284"/>
      <c r="E116" s="284"/>
      <c r="F116" s="284"/>
      <c r="G116" s="284"/>
      <c r="H116" s="284"/>
      <c r="I116" s="284"/>
      <c r="J116" s="28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  <c r="U116" s="284"/>
      <c r="V116" s="284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</row>
    <row r="117" spans="1:44" x14ac:dyDescent="0.3">
      <c r="A117" s="40"/>
      <c r="B117" s="284"/>
      <c r="C117" s="284"/>
      <c r="D117" s="284"/>
      <c r="E117" s="284"/>
      <c r="F117" s="284"/>
      <c r="G117" s="284"/>
      <c r="H117" s="284"/>
      <c r="I117" s="284"/>
      <c r="J117" s="284"/>
      <c r="K117" s="284"/>
      <c r="L117" s="284"/>
      <c r="M117" s="284"/>
      <c r="N117" s="284"/>
      <c r="O117" s="284"/>
      <c r="P117" s="284"/>
      <c r="Q117" s="284"/>
      <c r="R117" s="284"/>
      <c r="S117" s="284"/>
      <c r="T117" s="284"/>
      <c r="U117" s="284"/>
      <c r="V117" s="284"/>
      <c r="W117" s="284"/>
      <c r="X117" s="284"/>
      <c r="Y117" s="284"/>
      <c r="Z117" s="284"/>
      <c r="AA117" s="284"/>
      <c r="AB117" s="284"/>
      <c r="AC117" s="284"/>
      <c r="AD117" s="284"/>
      <c r="AE117" s="284"/>
      <c r="AF117" s="284"/>
      <c r="AG117" s="284"/>
      <c r="AH117" s="284"/>
      <c r="AI117" s="284"/>
      <c r="AJ117" s="284"/>
    </row>
    <row r="118" spans="1:44" hidden="1" x14ac:dyDescent="0.3">
      <c r="A118" s="40" t="s">
        <v>55</v>
      </c>
      <c r="B118" s="284" t="s">
        <v>159</v>
      </c>
      <c r="C118" s="284"/>
      <c r="D118" s="284"/>
      <c r="E118" s="284"/>
      <c r="F118" s="284"/>
      <c r="G118" s="284"/>
      <c r="H118" s="284"/>
      <c r="I118" s="284"/>
      <c r="J118" s="284"/>
      <c r="K118" s="284"/>
      <c r="L118" s="284"/>
      <c r="M118" s="284"/>
      <c r="N118" s="284"/>
      <c r="O118" s="284"/>
      <c r="P118" s="284"/>
      <c r="Q118" s="284"/>
      <c r="R118" s="284"/>
      <c r="S118" s="284"/>
      <c r="T118" s="284"/>
      <c r="U118" s="284"/>
      <c r="V118" s="284"/>
      <c r="W118" s="284"/>
      <c r="X118" s="284"/>
      <c r="Y118" s="284"/>
      <c r="Z118" s="284"/>
      <c r="AA118" s="284"/>
      <c r="AB118" s="284"/>
      <c r="AC118" s="284"/>
      <c r="AD118" s="284"/>
      <c r="AE118" s="284"/>
      <c r="AF118" s="284"/>
      <c r="AG118" s="284"/>
      <c r="AH118" s="284"/>
      <c r="AI118" s="284"/>
      <c r="AJ118" s="284"/>
    </row>
    <row r="119" spans="1:44" hidden="1" x14ac:dyDescent="0.3">
      <c r="A119" s="40" t="s">
        <v>56</v>
      </c>
      <c r="B119" s="284" t="s">
        <v>160</v>
      </c>
      <c r="C119" s="284"/>
      <c r="D119" s="28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4"/>
      <c r="R119" s="284"/>
      <c r="S119" s="284"/>
      <c r="T119" s="284"/>
      <c r="U119" s="284"/>
      <c r="V119" s="284"/>
      <c r="W119" s="284"/>
      <c r="X119" s="284"/>
      <c r="Y119" s="284"/>
      <c r="Z119" s="284"/>
      <c r="AA119" s="284"/>
      <c r="AB119" s="284"/>
      <c r="AC119" s="284"/>
      <c r="AD119" s="284"/>
      <c r="AE119" s="284"/>
      <c r="AF119" s="284"/>
      <c r="AG119" s="284"/>
      <c r="AH119" s="284"/>
      <c r="AI119" s="284"/>
      <c r="AJ119" s="284"/>
    </row>
    <row r="120" spans="1:44" hidden="1" x14ac:dyDescent="0.3">
      <c r="A120" s="40" t="s">
        <v>57</v>
      </c>
      <c r="B120" s="284" t="s">
        <v>154</v>
      </c>
      <c r="C120" s="284"/>
      <c r="D120" s="284"/>
      <c r="E120" s="284"/>
      <c r="F120" s="284"/>
      <c r="G120" s="284"/>
      <c r="H120" s="284"/>
      <c r="I120" s="284"/>
      <c r="J120" s="284"/>
      <c r="K120" s="284"/>
      <c r="L120" s="284"/>
      <c r="M120" s="284"/>
      <c r="N120" s="284"/>
      <c r="O120" s="284"/>
      <c r="P120" s="284"/>
      <c r="Q120" s="284"/>
      <c r="R120" s="284"/>
      <c r="S120" s="284"/>
      <c r="T120" s="284"/>
      <c r="U120" s="284"/>
      <c r="V120" s="284"/>
      <c r="W120" s="284"/>
      <c r="X120" s="284"/>
      <c r="Y120" s="284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</row>
    <row r="121" spans="1:44" hidden="1" x14ac:dyDescent="0.3">
      <c r="A121" s="40" t="s">
        <v>58</v>
      </c>
      <c r="B121" s="282" t="s">
        <v>141</v>
      </c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</row>
    <row r="122" spans="1:44" hidden="1" x14ac:dyDescent="0.3">
      <c r="A122" s="40" t="s">
        <v>59</v>
      </c>
      <c r="B122" s="284" t="s">
        <v>142</v>
      </c>
      <c r="C122" s="284"/>
      <c r="D122" s="284"/>
      <c r="E122" s="284"/>
      <c r="F122" s="284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4"/>
      <c r="R122" s="284"/>
      <c r="S122" s="284"/>
      <c r="T122" s="284"/>
      <c r="U122" s="284"/>
      <c r="V122" s="284"/>
      <c r="W122" s="284"/>
      <c r="X122" s="284"/>
      <c r="Y122" s="284"/>
      <c r="Z122" s="284"/>
      <c r="AA122" s="284"/>
      <c r="AB122" s="284"/>
      <c r="AC122" s="284"/>
      <c r="AD122" s="284"/>
      <c r="AE122" s="284"/>
      <c r="AF122" s="284"/>
      <c r="AG122" s="284"/>
      <c r="AH122" s="284"/>
      <c r="AI122" s="284"/>
      <c r="AJ122" s="284"/>
    </row>
    <row r="123" spans="1:44" hidden="1" x14ac:dyDescent="0.3">
      <c r="A123" s="40" t="s">
        <v>60</v>
      </c>
      <c r="B123" s="284" t="s">
        <v>143</v>
      </c>
      <c r="C123" s="284"/>
      <c r="D123" s="284"/>
      <c r="E123" s="284"/>
      <c r="F123" s="284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4"/>
      <c r="R123" s="284"/>
      <c r="S123" s="284"/>
      <c r="T123" s="284"/>
      <c r="U123" s="284"/>
      <c r="V123" s="284"/>
      <c r="W123" s="284"/>
      <c r="X123" s="284"/>
      <c r="Y123" s="284"/>
      <c r="Z123" s="284"/>
      <c r="AA123" s="284"/>
      <c r="AB123" s="284"/>
      <c r="AC123" s="284"/>
      <c r="AD123" s="284"/>
      <c r="AE123" s="284"/>
      <c r="AF123" s="284"/>
      <c r="AG123" s="284"/>
      <c r="AH123" s="284"/>
      <c r="AI123" s="284"/>
      <c r="AJ123" s="284"/>
    </row>
    <row r="124" spans="1:44" hidden="1" x14ac:dyDescent="0.3">
      <c r="A124" s="40" t="s">
        <v>61</v>
      </c>
      <c r="B124" s="284" t="s">
        <v>155</v>
      </c>
      <c r="C124" s="284"/>
      <c r="D124" s="28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4"/>
      <c r="Q124" s="284"/>
      <c r="R124" s="284"/>
      <c r="S124" s="284"/>
      <c r="T124" s="284"/>
      <c r="U124" s="284"/>
      <c r="V124" s="284"/>
      <c r="W124" s="284"/>
      <c r="X124" s="284"/>
      <c r="Y124" s="284"/>
      <c r="Z124" s="284"/>
      <c r="AA124" s="284"/>
      <c r="AB124" s="284"/>
      <c r="AC124" s="284"/>
      <c r="AD124" s="284"/>
      <c r="AE124" s="284"/>
      <c r="AF124" s="284"/>
      <c r="AG124" s="284"/>
      <c r="AH124" s="284"/>
      <c r="AI124" s="284"/>
      <c r="AJ124" s="284"/>
    </row>
    <row r="125" spans="1:44" x14ac:dyDescent="0.3">
      <c r="B125" s="356"/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</row>
    <row r="126" spans="1:44" x14ac:dyDescent="0.3">
      <c r="B126" s="356"/>
      <c r="C126" s="356"/>
      <c r="D126" s="356"/>
      <c r="E126" s="356"/>
      <c r="F126" s="356"/>
      <c r="G126" s="356"/>
      <c r="H126" s="356"/>
      <c r="I126" s="356"/>
      <c r="J126" s="356"/>
      <c r="K126" s="356"/>
      <c r="L126" s="356"/>
      <c r="M126" s="356"/>
      <c r="N126" s="356"/>
      <c r="O126" s="356"/>
    </row>
  </sheetData>
  <sheetProtection algorithmName="SHA-512" hashValue="51vN36oR7IgKGYaC7aPmqtWwv3cQBqfM9Uvu0Gab5NOTHDeykmOhYft1XspZQ0AwD4axOcfXP86F8JGEdzQDcQ==" saltValue="lnDLAAiKaI19J0ii27FFX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6:AJ107">
    <sortCondition descending="1" ref="D6:D107"/>
  </sortState>
  <mergeCells count="28">
    <mergeCell ref="B116:V116"/>
    <mergeCell ref="AC2:AF3"/>
    <mergeCell ref="B117:AJ117"/>
    <mergeCell ref="B118:AJ118"/>
    <mergeCell ref="B119:AJ119"/>
    <mergeCell ref="B120:AJ120"/>
    <mergeCell ref="B121:AJ121"/>
    <mergeCell ref="B125:O125"/>
    <mergeCell ref="B126:O126"/>
    <mergeCell ref="B122:AJ122"/>
    <mergeCell ref="B123:AJ123"/>
    <mergeCell ref="B124:AJ124"/>
    <mergeCell ref="AO2:AR3"/>
    <mergeCell ref="A1:AR1"/>
    <mergeCell ref="B115:AJ115"/>
    <mergeCell ref="B109:K109"/>
    <mergeCell ref="B110:AI110"/>
    <mergeCell ref="A2:D3"/>
    <mergeCell ref="Q2:T3"/>
    <mergeCell ref="AG2:AJ3"/>
    <mergeCell ref="I2:L3"/>
    <mergeCell ref="M2:P3"/>
    <mergeCell ref="U2:X3"/>
    <mergeCell ref="Y2:AB3"/>
    <mergeCell ref="AK2:AN3"/>
    <mergeCell ref="E2:H3"/>
    <mergeCell ref="B112:AI112"/>
    <mergeCell ref="B113:AH113"/>
  </mergeCells>
  <phoneticPr fontId="19" type="noConversion"/>
  <pageMargins left="0.7" right="0.7" top="0.75" bottom="0.75" header="0.3" footer="0.3"/>
  <pageSetup orientation="portrait" r:id="rId1"/>
  <ignoredErrors>
    <ignoredError sqref="AB18:AB20 D53 D13 X16 D21 D44:D45 D43 D31 D4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907D-857A-4F05-A855-30D089962EAE}">
  <dimension ref="A1:K16"/>
  <sheetViews>
    <sheetView workbookViewId="0">
      <selection activeCell="B36" sqref="B36"/>
    </sheetView>
  </sheetViews>
  <sheetFormatPr defaultColWidth="10.8984375" defaultRowHeight="15.6" x14ac:dyDescent="0.3"/>
  <cols>
    <col min="1" max="1" width="4.5" style="11" customWidth="1"/>
    <col min="2" max="2" width="21.8984375" style="11" customWidth="1"/>
    <col min="3" max="3" width="10.09765625" style="12" bestFit="1" customWidth="1"/>
    <col min="4" max="4" width="5.5" style="11" bestFit="1" customWidth="1"/>
    <col min="5" max="5" width="4" style="11" bestFit="1" customWidth="1"/>
    <col min="6" max="6" width="7" style="11" customWidth="1"/>
    <col min="7" max="7" width="5.3984375" style="11" bestFit="1" customWidth="1"/>
    <col min="8" max="8" width="4.69921875" style="11" customWidth="1"/>
    <col min="9" max="9" width="4" style="11" bestFit="1" customWidth="1"/>
    <col min="10" max="10" width="7" style="11" customWidth="1"/>
    <col min="11" max="11" width="5.3984375" style="11" bestFit="1" customWidth="1"/>
    <col min="12" max="16384" width="10.8984375" style="11"/>
  </cols>
  <sheetData>
    <row r="1" spans="1:11" s="8" customFormat="1" ht="13.8" x14ac:dyDescent="0.3">
      <c r="A1" s="298" t="s">
        <v>248</v>
      </c>
      <c r="B1" s="298"/>
      <c r="C1" s="299"/>
      <c r="D1" s="322" t="s">
        <v>141</v>
      </c>
      <c r="E1" s="323"/>
      <c r="F1" s="323"/>
      <c r="G1" s="324"/>
      <c r="H1" s="323" t="s">
        <v>221</v>
      </c>
      <c r="I1" s="323"/>
      <c r="J1" s="323"/>
      <c r="K1" s="324"/>
    </row>
    <row r="2" spans="1:11" s="9" customFormat="1" ht="14.4" thickBot="1" x14ac:dyDescent="0.35">
      <c r="A2" s="301"/>
      <c r="B2" s="301"/>
      <c r="C2" s="302"/>
      <c r="D2" s="291"/>
      <c r="E2" s="292"/>
      <c r="F2" s="292"/>
      <c r="G2" s="293"/>
      <c r="H2" s="292"/>
      <c r="I2" s="292"/>
      <c r="J2" s="292"/>
      <c r="K2" s="293"/>
    </row>
    <row r="3" spans="1:11" s="12" customFormat="1" ht="16.2" thickBot="1" x14ac:dyDescent="0.35">
      <c r="A3" s="54" t="s">
        <v>135</v>
      </c>
      <c r="B3" s="52" t="s">
        <v>54</v>
      </c>
      <c r="C3" s="54" t="s">
        <v>49</v>
      </c>
      <c r="D3" s="55" t="s">
        <v>47</v>
      </c>
      <c r="E3" s="52" t="s">
        <v>48</v>
      </c>
      <c r="F3" s="52" t="s">
        <v>1</v>
      </c>
      <c r="G3" s="53" t="s">
        <v>2</v>
      </c>
      <c r="H3" s="55" t="s">
        <v>47</v>
      </c>
      <c r="I3" s="52" t="s">
        <v>48</v>
      </c>
      <c r="J3" s="52" t="s">
        <v>1</v>
      </c>
      <c r="K3" s="53" t="s">
        <v>2</v>
      </c>
    </row>
    <row r="4" spans="1:11" x14ac:dyDescent="0.3">
      <c r="A4" s="263">
        <v>1</v>
      </c>
      <c r="B4" s="263" t="s">
        <v>51</v>
      </c>
      <c r="C4" s="264">
        <f t="shared" ref="C4:C15" si="0">G4+K4</f>
        <v>88</v>
      </c>
      <c r="D4" s="34">
        <v>1</v>
      </c>
      <c r="E4" s="35">
        <v>40</v>
      </c>
      <c r="F4" s="35">
        <v>0</v>
      </c>
      <c r="G4" s="51">
        <f t="shared" ref="G4:G14" si="1">D4*E4+F4</f>
        <v>40</v>
      </c>
      <c r="H4" s="34">
        <v>1</v>
      </c>
      <c r="I4" s="35">
        <v>48</v>
      </c>
      <c r="J4" s="35">
        <v>0</v>
      </c>
      <c r="K4" s="51">
        <f t="shared" ref="K4:K11" si="2">H4*I4+J4</f>
        <v>48</v>
      </c>
    </row>
    <row r="5" spans="1:11" x14ac:dyDescent="0.3">
      <c r="A5" s="265">
        <v>2</v>
      </c>
      <c r="B5" s="265" t="s">
        <v>52</v>
      </c>
      <c r="C5" s="266">
        <f t="shared" si="0"/>
        <v>35</v>
      </c>
      <c r="D5" s="23">
        <v>1</v>
      </c>
      <c r="E5" s="24">
        <v>15</v>
      </c>
      <c r="F5" s="24">
        <v>4</v>
      </c>
      <c r="G5" s="30">
        <f t="shared" si="1"/>
        <v>19</v>
      </c>
      <c r="H5" s="23">
        <v>1</v>
      </c>
      <c r="I5" s="24">
        <v>16</v>
      </c>
      <c r="J5" s="24"/>
      <c r="K5" s="30">
        <f t="shared" si="2"/>
        <v>16</v>
      </c>
    </row>
    <row r="6" spans="1:11" x14ac:dyDescent="0.3">
      <c r="A6" s="265">
        <v>3</v>
      </c>
      <c r="B6" s="265" t="s">
        <v>216</v>
      </c>
      <c r="C6" s="266">
        <f t="shared" si="0"/>
        <v>34</v>
      </c>
      <c r="D6" s="23">
        <v>1</v>
      </c>
      <c r="E6" s="24">
        <v>15</v>
      </c>
      <c r="F6" s="24">
        <v>3</v>
      </c>
      <c r="G6" s="30">
        <f t="shared" si="1"/>
        <v>18</v>
      </c>
      <c r="H6" s="23">
        <v>1</v>
      </c>
      <c r="I6" s="24">
        <v>16</v>
      </c>
      <c r="J6" s="24">
        <v>0</v>
      </c>
      <c r="K6" s="30">
        <f t="shared" si="2"/>
        <v>16</v>
      </c>
    </row>
    <row r="7" spans="1:11" x14ac:dyDescent="0.3">
      <c r="A7" s="32">
        <v>4</v>
      </c>
      <c r="B7" s="182" t="s">
        <v>14</v>
      </c>
      <c r="C7" s="60">
        <f>G7+K7</f>
        <v>18</v>
      </c>
      <c r="D7" s="26"/>
      <c r="E7" s="27"/>
      <c r="F7" s="27"/>
      <c r="G7" s="199"/>
      <c r="H7" s="26">
        <v>1</v>
      </c>
      <c r="I7" s="27">
        <v>16</v>
      </c>
      <c r="J7" s="27">
        <v>2</v>
      </c>
      <c r="K7" s="30">
        <f t="shared" si="2"/>
        <v>18</v>
      </c>
    </row>
    <row r="8" spans="1:11" x14ac:dyDescent="0.3">
      <c r="A8" s="32">
        <v>4</v>
      </c>
      <c r="B8" s="182" t="s">
        <v>109</v>
      </c>
      <c r="C8" s="60">
        <f>G8+K8</f>
        <v>18</v>
      </c>
      <c r="D8" s="26"/>
      <c r="E8" s="27"/>
      <c r="F8" s="27"/>
      <c r="G8" s="199"/>
      <c r="H8" s="26">
        <v>1</v>
      </c>
      <c r="I8" s="27">
        <v>16</v>
      </c>
      <c r="J8" s="27">
        <v>2</v>
      </c>
      <c r="K8" s="30">
        <f t="shared" si="2"/>
        <v>18</v>
      </c>
    </row>
    <row r="9" spans="1:11" x14ac:dyDescent="0.3">
      <c r="A9" s="32">
        <v>5</v>
      </c>
      <c r="B9" s="182" t="s">
        <v>223</v>
      </c>
      <c r="C9" s="60">
        <f>G9+K9</f>
        <v>17</v>
      </c>
      <c r="D9" s="26"/>
      <c r="E9" s="27"/>
      <c r="F9" s="27"/>
      <c r="G9" s="199"/>
      <c r="H9" s="26">
        <v>1</v>
      </c>
      <c r="I9" s="27">
        <v>16</v>
      </c>
      <c r="J9" s="27">
        <v>1</v>
      </c>
      <c r="K9" s="30">
        <f t="shared" si="2"/>
        <v>17</v>
      </c>
    </row>
    <row r="10" spans="1:11" x14ac:dyDescent="0.3">
      <c r="A10" s="32">
        <v>5</v>
      </c>
      <c r="B10" s="182" t="s">
        <v>224</v>
      </c>
      <c r="C10" s="60">
        <f>G10+K10</f>
        <v>17</v>
      </c>
      <c r="D10" s="26"/>
      <c r="E10" s="27"/>
      <c r="F10" s="27"/>
      <c r="G10" s="199"/>
      <c r="H10" s="26">
        <v>1</v>
      </c>
      <c r="I10" s="27">
        <v>16</v>
      </c>
      <c r="J10" s="27">
        <v>1</v>
      </c>
      <c r="K10" s="30">
        <f t="shared" si="2"/>
        <v>17</v>
      </c>
    </row>
    <row r="11" spans="1:11" x14ac:dyDescent="0.3">
      <c r="A11" s="32">
        <v>5</v>
      </c>
      <c r="B11" s="182" t="s">
        <v>53</v>
      </c>
      <c r="C11" s="60">
        <f>G11+K11</f>
        <v>17</v>
      </c>
      <c r="D11" s="26"/>
      <c r="E11" s="27"/>
      <c r="F11" s="27"/>
      <c r="G11" s="199"/>
      <c r="H11" s="26">
        <v>1</v>
      </c>
      <c r="I11" s="27">
        <v>16</v>
      </c>
      <c r="J11" s="27">
        <v>1</v>
      </c>
      <c r="K11" s="30">
        <f t="shared" si="2"/>
        <v>17</v>
      </c>
    </row>
    <row r="12" spans="1:11" x14ac:dyDescent="0.3">
      <c r="A12" s="32">
        <v>5</v>
      </c>
      <c r="B12" s="182" t="s">
        <v>113</v>
      </c>
      <c r="C12" s="60">
        <f t="shared" si="0"/>
        <v>17</v>
      </c>
      <c r="D12" s="26">
        <v>1</v>
      </c>
      <c r="E12" s="27">
        <v>15</v>
      </c>
      <c r="F12" s="27">
        <v>2</v>
      </c>
      <c r="G12" s="30">
        <f t="shared" si="1"/>
        <v>17</v>
      </c>
      <c r="H12" s="26"/>
      <c r="I12" s="27"/>
      <c r="J12" s="27"/>
      <c r="K12" s="30">
        <f t="shared" ref="K12:K15" si="3">H12*I12+J12</f>
        <v>0</v>
      </c>
    </row>
    <row r="13" spans="1:11" x14ac:dyDescent="0.3">
      <c r="A13" s="32">
        <v>6</v>
      </c>
      <c r="B13" s="182" t="s">
        <v>217</v>
      </c>
      <c r="C13" s="60">
        <f t="shared" si="0"/>
        <v>16</v>
      </c>
      <c r="D13" s="26">
        <v>1</v>
      </c>
      <c r="E13" s="27">
        <v>15</v>
      </c>
      <c r="F13" s="27">
        <v>1</v>
      </c>
      <c r="G13" s="199">
        <f t="shared" si="1"/>
        <v>16</v>
      </c>
      <c r="H13" s="26"/>
      <c r="I13" s="27"/>
      <c r="J13" s="27"/>
      <c r="K13" s="30">
        <f t="shared" si="3"/>
        <v>0</v>
      </c>
    </row>
    <row r="14" spans="1:11" x14ac:dyDescent="0.3">
      <c r="A14" s="32">
        <v>7</v>
      </c>
      <c r="B14" s="182" t="s">
        <v>120</v>
      </c>
      <c r="C14" s="60">
        <f t="shared" si="0"/>
        <v>5</v>
      </c>
      <c r="D14" s="26">
        <v>1</v>
      </c>
      <c r="E14" s="27">
        <v>5</v>
      </c>
      <c r="F14" s="27"/>
      <c r="G14" s="199">
        <f t="shared" si="1"/>
        <v>5</v>
      </c>
      <c r="H14" s="26"/>
      <c r="I14" s="27"/>
      <c r="J14" s="27"/>
      <c r="K14" s="30">
        <f t="shared" si="3"/>
        <v>0</v>
      </c>
    </row>
    <row r="15" spans="1:11" ht="16.2" thickBot="1" x14ac:dyDescent="0.35">
      <c r="A15" s="58">
        <v>7</v>
      </c>
      <c r="B15" s="58" t="s">
        <v>225</v>
      </c>
      <c r="C15" s="61">
        <f t="shared" si="0"/>
        <v>5</v>
      </c>
      <c r="D15" s="28"/>
      <c r="E15" s="29"/>
      <c r="F15" s="29"/>
      <c r="G15" s="62"/>
      <c r="H15" s="28">
        <v>1</v>
      </c>
      <c r="I15" s="29">
        <v>5</v>
      </c>
      <c r="J15" s="29"/>
      <c r="K15" s="62">
        <f t="shared" si="3"/>
        <v>5</v>
      </c>
    </row>
    <row r="16" spans="1:11" x14ac:dyDescent="0.3">
      <c r="B16" s="40"/>
      <c r="C16" s="50"/>
      <c r="D16" s="40"/>
      <c r="E16" s="40"/>
      <c r="F16" s="40"/>
      <c r="G16" s="40"/>
      <c r="H16" s="40"/>
      <c r="I16" s="40"/>
      <c r="J16" s="40"/>
      <c r="K16" s="40"/>
    </row>
  </sheetData>
  <sheetProtection algorithmName="SHA-512" hashValue="iqj8APoRBbvlWlTi95/pqYo5SBEh4Xs+V2BsIegyf5f9nQtw7EsnBk+qDuCiqKm0hddHoKl7RgUAWmSZ1+DYyA==" saltValue="Fzt2/pT7G48J2PAgkGJjxg==" spinCount="100000" sheet="1" objects="1" scenarios="1"/>
  <mergeCells count="3">
    <mergeCell ref="D1:G2"/>
    <mergeCell ref="H1:K2"/>
    <mergeCell ref="A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workbookViewId="0">
      <selection activeCell="F34" sqref="F34"/>
    </sheetView>
  </sheetViews>
  <sheetFormatPr defaultColWidth="10.8984375" defaultRowHeight="15.6" x14ac:dyDescent="0.3"/>
  <cols>
    <col min="1" max="1" width="4.5" style="11" customWidth="1"/>
    <col min="2" max="2" width="21.8984375" style="11" customWidth="1"/>
    <col min="3" max="3" width="10.09765625" style="12" bestFit="1" customWidth="1"/>
    <col min="4" max="4" width="5.5" style="11" bestFit="1" customWidth="1"/>
    <col min="5" max="5" width="4" style="11" bestFit="1" customWidth="1"/>
    <col min="6" max="6" width="7.5" style="11" customWidth="1"/>
    <col min="7" max="7" width="5.3984375" style="11" bestFit="1" customWidth="1"/>
    <col min="8" max="8" width="5.5" style="11" bestFit="1" customWidth="1"/>
    <col min="9" max="9" width="4" style="11" bestFit="1" customWidth="1"/>
    <col min="10" max="10" width="8.5" style="11" bestFit="1" customWidth="1"/>
    <col min="11" max="11" width="5.3984375" style="11" bestFit="1" customWidth="1"/>
    <col min="12" max="16384" width="10.8984375" style="11"/>
  </cols>
  <sheetData>
    <row r="1" spans="1:11" s="8" customFormat="1" ht="14.1" customHeight="1" x14ac:dyDescent="0.3">
      <c r="B1" s="40"/>
      <c r="C1" s="50"/>
      <c r="D1" s="357" t="s">
        <v>108</v>
      </c>
      <c r="E1" s="358"/>
      <c r="F1" s="358"/>
      <c r="G1" s="359"/>
      <c r="H1" s="358" t="s">
        <v>122</v>
      </c>
      <c r="I1" s="358"/>
      <c r="J1" s="358"/>
      <c r="K1" s="359"/>
    </row>
    <row r="2" spans="1:11" s="9" customFormat="1" ht="26.1" customHeight="1" thickBot="1" x14ac:dyDescent="0.35">
      <c r="B2" s="50"/>
      <c r="C2" s="50"/>
      <c r="D2" s="360"/>
      <c r="E2" s="361"/>
      <c r="F2" s="361"/>
      <c r="G2" s="362"/>
      <c r="H2" s="361"/>
      <c r="I2" s="361"/>
      <c r="J2" s="361"/>
      <c r="K2" s="362"/>
    </row>
    <row r="3" spans="1:11" s="12" customFormat="1" ht="16.2" thickBot="1" x14ac:dyDescent="0.35">
      <c r="A3" s="54" t="s">
        <v>135</v>
      </c>
      <c r="B3" s="52" t="s">
        <v>54</v>
      </c>
      <c r="C3" s="54" t="s">
        <v>49</v>
      </c>
      <c r="D3" s="55" t="s">
        <v>47</v>
      </c>
      <c r="E3" s="52" t="s">
        <v>48</v>
      </c>
      <c r="F3" s="52" t="s">
        <v>1</v>
      </c>
      <c r="G3" s="53" t="s">
        <v>2</v>
      </c>
      <c r="H3" s="55" t="s">
        <v>47</v>
      </c>
      <c r="I3" s="52" t="s">
        <v>48</v>
      </c>
      <c r="J3" s="52" t="s">
        <v>1</v>
      </c>
      <c r="K3" s="53" t="s">
        <v>2</v>
      </c>
    </row>
    <row r="4" spans="1:11" x14ac:dyDescent="0.3">
      <c r="A4" s="57">
        <v>1</v>
      </c>
      <c r="B4" s="57" t="s">
        <v>51</v>
      </c>
      <c r="C4" s="59">
        <f>G4+K4</f>
        <v>44</v>
      </c>
      <c r="D4" s="34">
        <v>0.5</v>
      </c>
      <c r="E4" s="35">
        <v>40</v>
      </c>
      <c r="F4" s="35">
        <v>0</v>
      </c>
      <c r="G4" s="51">
        <f>D4*E4+F4</f>
        <v>20</v>
      </c>
      <c r="H4" s="34">
        <v>0.5</v>
      </c>
      <c r="I4" s="35">
        <v>48</v>
      </c>
      <c r="J4" s="35">
        <v>0</v>
      </c>
      <c r="K4" s="51">
        <f>H4*I4+J4</f>
        <v>24</v>
      </c>
    </row>
    <row r="5" spans="1:11" x14ac:dyDescent="0.3">
      <c r="A5" s="32">
        <v>2</v>
      </c>
      <c r="B5" s="32" t="s">
        <v>53</v>
      </c>
      <c r="C5" s="60">
        <f>G5+K5</f>
        <v>9</v>
      </c>
      <c r="D5" s="23"/>
      <c r="E5" s="24"/>
      <c r="F5" s="24"/>
      <c r="G5" s="30">
        <f>D5*E5+F5</f>
        <v>0</v>
      </c>
      <c r="H5" s="23">
        <v>0.5</v>
      </c>
      <c r="I5" s="24">
        <v>16</v>
      </c>
      <c r="J5" s="24">
        <v>1</v>
      </c>
      <c r="K5" s="30">
        <f>H5*I5+J5</f>
        <v>9</v>
      </c>
    </row>
    <row r="6" spans="1:11" x14ac:dyDescent="0.3">
      <c r="A6" s="32">
        <v>3</v>
      </c>
      <c r="B6" s="32" t="s">
        <v>131</v>
      </c>
      <c r="C6" s="60">
        <f>G6+K6</f>
        <v>8</v>
      </c>
      <c r="D6" s="23"/>
      <c r="E6" s="24"/>
      <c r="F6" s="24"/>
      <c r="G6" s="30">
        <f>D6*E6+F6</f>
        <v>0</v>
      </c>
      <c r="H6" s="23">
        <v>0.5</v>
      </c>
      <c r="I6" s="24">
        <v>16</v>
      </c>
      <c r="J6" s="24">
        <v>0</v>
      </c>
      <c r="K6" s="30">
        <f>H6*I6+J6</f>
        <v>8</v>
      </c>
    </row>
    <row r="7" spans="1:11" ht="16.2" thickBot="1" x14ac:dyDescent="0.35">
      <c r="A7" s="58">
        <v>4</v>
      </c>
      <c r="B7" s="58" t="s">
        <v>52</v>
      </c>
      <c r="C7" s="61">
        <f>G7+K7</f>
        <v>7.5</v>
      </c>
      <c r="D7" s="28">
        <v>0.5</v>
      </c>
      <c r="E7" s="29">
        <v>15</v>
      </c>
      <c r="F7" s="29">
        <v>0</v>
      </c>
      <c r="G7" s="62">
        <f>D7*E7+F7</f>
        <v>7.5</v>
      </c>
      <c r="H7" s="28"/>
      <c r="I7" s="29"/>
      <c r="J7" s="29"/>
      <c r="K7" s="62">
        <f>H7*I7+J7</f>
        <v>0</v>
      </c>
    </row>
    <row r="8" spans="1:11" x14ac:dyDescent="0.3">
      <c r="B8" s="40"/>
      <c r="C8" s="50"/>
      <c r="D8" s="40"/>
      <c r="E8" s="40"/>
      <c r="F8" s="40"/>
      <c r="G8" s="40"/>
      <c r="H8" s="40"/>
      <c r="I8" s="40"/>
      <c r="J8" s="40"/>
      <c r="K8" s="40"/>
    </row>
  </sheetData>
  <sortState xmlns:xlrd2="http://schemas.microsoft.com/office/spreadsheetml/2017/richdata2" ref="B4:K7">
    <sortCondition descending="1" ref="C4:C7"/>
  </sortState>
  <mergeCells count="2">
    <mergeCell ref="D1:G2"/>
    <mergeCell ref="H1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79C1-6C19-4AD3-BA83-E1F803D1B37C}">
  <dimension ref="A1:C7"/>
  <sheetViews>
    <sheetView workbookViewId="0">
      <selection activeCell="A8" sqref="A8"/>
    </sheetView>
  </sheetViews>
  <sheetFormatPr defaultRowHeight="15.6" x14ac:dyDescent="0.3"/>
  <sheetData>
    <row r="1" spans="1:3" x14ac:dyDescent="0.3">
      <c r="A1" t="s">
        <v>163</v>
      </c>
      <c r="C1" t="s">
        <v>167</v>
      </c>
    </row>
    <row r="2" spans="1:3" x14ac:dyDescent="0.3">
      <c r="A2" t="s">
        <v>164</v>
      </c>
      <c r="C2" t="s">
        <v>167</v>
      </c>
    </row>
    <row r="3" spans="1:3" x14ac:dyDescent="0.3">
      <c r="A3" t="s">
        <v>76</v>
      </c>
      <c r="C3" t="s">
        <v>166</v>
      </c>
    </row>
    <row r="4" spans="1:3" x14ac:dyDescent="0.3">
      <c r="A4" t="s">
        <v>35</v>
      </c>
      <c r="C4" t="s">
        <v>165</v>
      </c>
    </row>
    <row r="5" spans="1:3" x14ac:dyDescent="0.3">
      <c r="A5" t="s">
        <v>173</v>
      </c>
      <c r="C5" t="s">
        <v>167</v>
      </c>
    </row>
    <row r="6" spans="1:3" x14ac:dyDescent="0.3">
      <c r="A6" t="s">
        <v>174</v>
      </c>
      <c r="C6" t="s">
        <v>167</v>
      </c>
    </row>
    <row r="7" spans="1:3" x14ac:dyDescent="0.3">
      <c r="A7" t="s">
        <v>175</v>
      </c>
      <c r="C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Suaugusieji</vt:lpstr>
      <vt:lpstr>Jaunimas</vt:lpstr>
      <vt:lpstr>Vaikai</vt:lpstr>
      <vt:lpstr>Važnyčiotojai</vt:lpstr>
      <vt:lpstr>Kinkiniai 2021</vt:lpstr>
      <vt:lpstr>klausimai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Monika Gorytė</cp:lastModifiedBy>
  <dcterms:created xsi:type="dcterms:W3CDTF">2020-10-20T17:58:51Z</dcterms:created>
  <dcterms:modified xsi:type="dcterms:W3CDTF">2023-01-01T15:17:16Z</dcterms:modified>
</cp:coreProperties>
</file>